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03D13F39-FDE8-4EF8-910E-F260225289A4}" xr6:coauthVersionLast="47" xr6:coauthVersionMax="47" xr10:uidLastSave="{00000000-0000-0000-0000-000000000000}"/>
  <bookViews>
    <workbookView xWindow="3135" yWindow="2265" windowWidth="21600" windowHeight="11295" firstSheet="2" activeTab="4" xr2:uid="{00000000-000D-0000-FFFF-FFFF00000000}"/>
  </bookViews>
  <sheets>
    <sheet name="Gestión y Documentación" sheetId="13" r:id="rId1"/>
    <sheet name="Desarrollo Software" sheetId="1" r:id="rId2"/>
    <sheet name="Integración y Despliegue" sheetId="14" r:id="rId3"/>
    <sheet name="Costes Indirectos" sheetId="16" r:id="rId4"/>
    <sheet name="Presup. detallado" sheetId="5" r:id="rId5"/>
    <sheet name="Presup. resumido" sheetId="12" r:id="rId6"/>
    <sheet name="Tarifas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5" l="1"/>
  <c r="I61" i="1"/>
  <c r="I63" i="1"/>
  <c r="H62" i="1"/>
  <c r="H64" i="1"/>
  <c r="H51" i="1"/>
  <c r="I50" i="1" s="1"/>
  <c r="H32" i="1"/>
  <c r="I31" i="1" s="1"/>
  <c r="H30" i="1"/>
  <c r="I29" i="1" s="1"/>
  <c r="H17" i="1"/>
  <c r="I16" i="1" s="1"/>
  <c r="H24" i="1"/>
  <c r="I23" i="1" s="1"/>
  <c r="H22" i="1"/>
  <c r="I21" i="1" s="1"/>
  <c r="H26" i="1"/>
  <c r="I25" i="1" s="1"/>
  <c r="H28" i="1"/>
  <c r="I27" i="1" s="1"/>
  <c r="H34" i="1"/>
  <c r="I33" i="1" s="1"/>
  <c r="J3" i="13"/>
  <c r="H15" i="1"/>
  <c r="I14" i="1" s="1"/>
  <c r="H19" i="1"/>
  <c r="I18" i="1" s="1"/>
  <c r="I58" i="13"/>
  <c r="H59" i="13"/>
  <c r="H52" i="13"/>
  <c r="I51" i="13" s="1"/>
  <c r="H50" i="13"/>
  <c r="E62" i="13"/>
  <c r="J20" i="1" l="1"/>
  <c r="H28" i="13"/>
  <c r="I27" i="13" s="1"/>
  <c r="H30" i="13"/>
  <c r="I29" i="13" s="1"/>
  <c r="H32" i="13"/>
  <c r="I31" i="13" s="1"/>
  <c r="H34" i="13"/>
  <c r="I33" i="13" s="1"/>
  <c r="H36" i="13"/>
  <c r="I35" i="13" s="1"/>
  <c r="H38" i="13"/>
  <c r="I37" i="13" s="1"/>
  <c r="H40" i="13"/>
  <c r="I39" i="13" s="1"/>
  <c r="H42" i="13"/>
  <c r="I41" i="13" s="1"/>
  <c r="H44" i="13"/>
  <c r="I43" i="13" s="1"/>
  <c r="H46" i="13"/>
  <c r="I45" i="13" s="1"/>
  <c r="H48" i="13"/>
  <c r="I47" i="13" s="1"/>
  <c r="H58" i="1" l="1"/>
  <c r="I57" i="1" s="1"/>
  <c r="H60" i="1"/>
  <c r="I59" i="1" s="1"/>
  <c r="E6" i="16" l="1"/>
  <c r="E8" i="16" s="1"/>
  <c r="E10" i="16" s="1"/>
  <c r="E12" i="5" l="1"/>
  <c r="E7" i="5"/>
  <c r="E3" i="5"/>
  <c r="I49" i="13"/>
  <c r="H49" i="1"/>
  <c r="H47" i="1"/>
  <c r="I46" i="1" s="1"/>
  <c r="I48" i="1" l="1"/>
  <c r="H57" i="13"/>
  <c r="I56" i="13" s="1"/>
  <c r="H61" i="13"/>
  <c r="I60" i="13" s="1"/>
  <c r="H55" i="13"/>
  <c r="I54" i="13" s="1"/>
  <c r="H26" i="13"/>
  <c r="I25" i="13" s="1"/>
  <c r="H24" i="13"/>
  <c r="I23" i="13" s="1"/>
  <c r="H7" i="13"/>
  <c r="I6" i="13" s="1"/>
  <c r="H9" i="13"/>
  <c r="I8" i="13" s="1"/>
  <c r="H11" i="13"/>
  <c r="I10" i="13" s="1"/>
  <c r="H13" i="13"/>
  <c r="I12" i="13" s="1"/>
  <c r="H17" i="13"/>
  <c r="I16" i="13" s="1"/>
  <c r="H19" i="13"/>
  <c r="I18" i="13" s="1"/>
  <c r="H21" i="13"/>
  <c r="I20" i="13" s="1"/>
  <c r="H5" i="13"/>
  <c r="I4" i="13" s="1"/>
  <c r="E67" i="1"/>
  <c r="H5" i="1"/>
  <c r="I4" i="1" s="1"/>
  <c r="H7" i="1"/>
  <c r="I6" i="1" s="1"/>
  <c r="H9" i="1"/>
  <c r="I8" i="1" s="1"/>
  <c r="H11" i="1"/>
  <c r="I10" i="1" s="1"/>
  <c r="H13" i="1"/>
  <c r="I12" i="1" s="1"/>
  <c r="H56" i="1"/>
  <c r="I55" i="1" s="1"/>
  <c r="H66" i="1"/>
  <c r="I65" i="1" s="1"/>
  <c r="I6" i="14"/>
  <c r="J5" i="14" s="1"/>
  <c r="I4" i="14"/>
  <c r="J3" i="14" s="1"/>
  <c r="H53" i="1"/>
  <c r="I52" i="1" s="1"/>
  <c r="H39" i="1"/>
  <c r="I38" i="1" s="1"/>
  <c r="H41" i="1"/>
  <c r="I40" i="1" s="1"/>
  <c r="H43" i="1"/>
  <c r="I42" i="1" s="1"/>
  <c r="H45" i="1"/>
  <c r="I44" i="1" s="1"/>
  <c r="H37" i="1"/>
  <c r="I36" i="1" s="1"/>
  <c r="J8" i="14" l="1"/>
  <c r="J35" i="1"/>
  <c r="J3" i="1"/>
  <c r="J22" i="13"/>
  <c r="J54" i="1"/>
  <c r="J53" i="13"/>
  <c r="J63" i="13" l="1"/>
  <c r="J68" i="1" l="1"/>
  <c r="E16" i="5" l="1"/>
  <c r="G16" i="5" s="1"/>
  <c r="C7" i="12"/>
</calcChain>
</file>

<file path=xl/sharedStrings.xml><?xml version="1.0" encoding="utf-8"?>
<sst xmlns="http://schemas.openxmlformats.org/spreadsheetml/2006/main" count="264" uniqueCount="107">
  <si>
    <t>Cantidad</t>
  </si>
  <si>
    <t>Descripción</t>
  </si>
  <si>
    <t>Unidades</t>
  </si>
  <si>
    <t>Precio</t>
  </si>
  <si>
    <t>Subtotal (3)</t>
  </si>
  <si>
    <t>Subtotal (2)</t>
  </si>
  <si>
    <t>Total</t>
  </si>
  <si>
    <t>TOTAL</t>
  </si>
  <si>
    <t>I 1</t>
  </si>
  <si>
    <t>I 2</t>
  </si>
  <si>
    <t>I 3</t>
  </si>
  <si>
    <t>Analista</t>
  </si>
  <si>
    <t>Partida</t>
  </si>
  <si>
    <t>Importe</t>
  </si>
  <si>
    <t>Cod.</t>
  </si>
  <si>
    <t>Programador</t>
  </si>
  <si>
    <t>Perfil</t>
  </si>
  <si>
    <t>Horas disponibles</t>
  </si>
  <si>
    <t>Precio Coste</t>
  </si>
  <si>
    <t>Precio Venta</t>
  </si>
  <si>
    <t>Item</t>
  </si>
  <si>
    <t>Jefe de Proyecto</t>
  </si>
  <si>
    <t>Diseñador</t>
  </si>
  <si>
    <t>Gestión y documentación</t>
  </si>
  <si>
    <t>Desarrollo Software</t>
  </si>
  <si>
    <t>Minijuego 1 - 3 en raya</t>
  </si>
  <si>
    <t>Minijuego 4 - Contar personajes</t>
  </si>
  <si>
    <t>Minijuego 5 - Persecución por roles</t>
  </si>
  <si>
    <t>Creación de assets</t>
  </si>
  <si>
    <t>Incorporar efectos y sonidos</t>
  </si>
  <si>
    <t xml:space="preserve">        Programador</t>
  </si>
  <si>
    <t xml:space="preserve">    Minijuego 2 - Carrera de obstáculos</t>
  </si>
  <si>
    <t xml:space="preserve">    Minijuego 3 - Imitación</t>
  </si>
  <si>
    <t xml:space="preserve">    Desarrollar la plataforma de minijuegos</t>
  </si>
  <si>
    <t xml:space="preserve">    Programador</t>
  </si>
  <si>
    <t>horas</t>
  </si>
  <si>
    <t>Testing</t>
  </si>
  <si>
    <t>Integración y despliegue</t>
  </si>
  <si>
    <t>Desplegar la plataforma</t>
  </si>
  <si>
    <t>Integrar con el juego principal</t>
  </si>
  <si>
    <t>Determinar el alcance y los objetivos</t>
  </si>
  <si>
    <t>Elaboración inicial de requisitos</t>
  </si>
  <si>
    <t>Jefe de proyecto</t>
  </si>
  <si>
    <t>Creación del WBS</t>
  </si>
  <si>
    <t>Estructurar el contenido de la memoria</t>
  </si>
  <si>
    <t>Especificación del plan de pruebas</t>
  </si>
  <si>
    <t>Elaboración de manuales de usuario</t>
  </si>
  <si>
    <t>Conclusiones y ampliaciones</t>
  </si>
  <si>
    <t>Análisis y diseño de casos de uso</t>
  </si>
  <si>
    <t>Análisis y diseño de clases</t>
  </si>
  <si>
    <t>Diseño de escenarios y niveles</t>
  </si>
  <si>
    <t>Integración y Despliegue</t>
  </si>
  <si>
    <t>euros</t>
  </si>
  <si>
    <t>Costes Indirectos</t>
  </si>
  <si>
    <t xml:space="preserve">           Programador</t>
  </si>
  <si>
    <t xml:space="preserve">      Pruebas de Integración</t>
  </si>
  <si>
    <t>Análisis de la necesidad</t>
  </si>
  <si>
    <t>Elaborar el pliego de requisitos final</t>
  </si>
  <si>
    <t xml:space="preserve">      Elaborar OBS y PBS</t>
  </si>
  <si>
    <t>Selección y análisis de antecedentes</t>
  </si>
  <si>
    <t>Crear la planificación inicial</t>
  </si>
  <si>
    <t>Crear el plan de Riesgos inicial</t>
  </si>
  <si>
    <t>Crear el presupuesto inicial</t>
  </si>
  <si>
    <t>Gestión inicial del proyecto</t>
  </si>
  <si>
    <t>Ejecución y memoria</t>
  </si>
  <si>
    <t>Plan de Seguimiento de la Planificación</t>
  </si>
  <si>
    <t>Bitácora de incidencia de riesgos</t>
  </si>
  <si>
    <t>Seguimiento de riesgos</t>
  </si>
  <si>
    <t>Plan de contingencias de riesgos</t>
  </si>
  <si>
    <t>Definición y diseño de interfaces de usuario y HUDs</t>
  </si>
  <si>
    <t>Análisis y diseño de la arquitectura de la plataforma</t>
  </si>
  <si>
    <t>Implantación y aceptación del sistema</t>
  </si>
  <si>
    <t>Cierre del proyecto</t>
  </si>
  <si>
    <t xml:space="preserve">Elaborar el presupuesto Final </t>
  </si>
  <si>
    <t xml:space="preserve">Elaborar el cronograma final </t>
  </si>
  <si>
    <t>Evaluación final de riesgos</t>
  </si>
  <si>
    <t>Presupuesto detallado</t>
  </si>
  <si>
    <t>Presupuesto resumido</t>
  </si>
  <si>
    <t>Reuniones con el tutor</t>
  </si>
  <si>
    <t>8% del presupuesto del proyecto</t>
  </si>
  <si>
    <t>Revisión de la documentación</t>
  </si>
  <si>
    <t>Análisis</t>
  </si>
  <si>
    <t>Identificar condiciones de victoria</t>
  </si>
  <si>
    <t>Identificación de mecánicas</t>
  </si>
  <si>
    <t>Identificación de reglas de juego</t>
  </si>
  <si>
    <t>Análisis de niveles o escenarios</t>
  </si>
  <si>
    <t>Identificación de roles</t>
  </si>
  <si>
    <t>Identificación de elementos aleatorios</t>
  </si>
  <si>
    <t>Diseño</t>
  </si>
  <si>
    <t>Diseño de niveles o escenarios</t>
  </si>
  <si>
    <t>Diseño de personajes</t>
  </si>
  <si>
    <t>Diseño de otros elementos (objetos, armas, poderes)</t>
  </si>
  <si>
    <t>Diseño de interfazes de usuario</t>
  </si>
  <si>
    <t>Diseño de efectos de sonido y música</t>
  </si>
  <si>
    <t xml:space="preserve">   Diseñador</t>
  </si>
  <si>
    <t>Análisis de casos de uso</t>
  </si>
  <si>
    <t>Análisis de clases</t>
  </si>
  <si>
    <t>Diseño casos de uso</t>
  </si>
  <si>
    <t>Diseño de clases</t>
  </si>
  <si>
    <t>Implementación</t>
  </si>
  <si>
    <t>Incorporar los assets</t>
  </si>
  <si>
    <t>Integrar con la plataforma</t>
  </si>
  <si>
    <t>Pruebas de Funcionalidad</t>
  </si>
  <si>
    <t>Pruebas Unitarias</t>
  </si>
  <si>
    <t>Pruebas de Accesibilidad y Usabilidad</t>
  </si>
  <si>
    <t>Pruebas de Jugabilidad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</si>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</sst>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1BBCC"/>
      </left>
      <right style="thin">
        <color rgb="FFB1BBCC"/>
      </right>
      <top/>
      <bottom style="thin">
        <color rgb="FFB1BB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74">
    <xf numFmtId="0" fontId="0" fillId="0" borderId="0" xfId="0"/>
    <xf numFmtId="0" fontId="0" fillId="2" borderId="0" xfId="0" applyFill="1"/>
    <xf numFmtId="0" fontId="4" fillId="2" borderId="1" xfId="0" quotePrefix="1" applyFont="1" applyFill="1" applyBorder="1" applyAlignment="1">
      <alignment horizontal="center"/>
    </xf>
    <xf numFmtId="164" fontId="4" fillId="2" borderId="1" xfId="0" quotePrefix="1" applyNumberFormat="1" applyFont="1" applyFill="1" applyBorder="1" applyAlignment="1">
      <alignment horizontal="center"/>
    </xf>
    <xf numFmtId="0" fontId="4" fillId="2" borderId="0" xfId="0" quotePrefix="1" applyFont="1" applyFill="1" applyAlignment="1">
      <alignment horizontal="center"/>
    </xf>
    <xf numFmtId="0" fontId="1" fillId="2" borderId="1" xfId="0" applyFont="1" applyFill="1" applyBorder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/>
    <xf numFmtId="164" fontId="1" fillId="2" borderId="1" xfId="0" applyNumberFormat="1" applyFont="1" applyFill="1" applyBorder="1"/>
    <xf numFmtId="0" fontId="0" fillId="2" borderId="1" xfId="0" applyFill="1" applyBorder="1" applyAlignment="1">
      <alignment horizontal="left" indent="2"/>
    </xf>
    <xf numFmtId="0" fontId="0" fillId="2" borderId="1" xfId="0" applyFill="1" applyBorder="1" applyAlignment="1">
      <alignment horizontal="left" indent="4"/>
    </xf>
    <xf numFmtId="164" fontId="2" fillId="2" borderId="1" xfId="0" applyNumberFormat="1" applyFont="1" applyFill="1" applyBorder="1"/>
    <xf numFmtId="0" fontId="0" fillId="2" borderId="0" xfId="0" applyFill="1" applyAlignment="1">
      <alignment horizontal="center"/>
    </xf>
    <xf numFmtId="164" fontId="0" fillId="2" borderId="0" xfId="0" applyNumberFormat="1" applyFill="1"/>
    <xf numFmtId="164" fontId="1" fillId="2" borderId="0" xfId="0" applyNumberFormat="1" applyFont="1" applyFill="1"/>
    <xf numFmtId="0" fontId="0" fillId="2" borderId="1" xfId="0" quotePrefix="1" applyFill="1" applyBorder="1" applyAlignment="1">
      <alignment horizontal="center"/>
    </xf>
    <xf numFmtId="164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8" fontId="0" fillId="0" borderId="1" xfId="0" applyNumberFormat="1" applyBorder="1"/>
    <xf numFmtId="10" fontId="0" fillId="2" borderId="0" xfId="0" applyNumberFormat="1" applyFill="1"/>
    <xf numFmtId="164" fontId="1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1" fillId="2" borderId="1" xfId="0" quotePrefix="1" applyFont="1" applyFill="1" applyBorder="1" applyAlignment="1">
      <alignment horizontal="center"/>
    </xf>
    <xf numFmtId="8" fontId="1" fillId="0" borderId="1" xfId="0" applyNumberFormat="1" applyFont="1" applyBorder="1"/>
    <xf numFmtId="0" fontId="5" fillId="4" borderId="1" xfId="0" applyFont="1" applyFill="1" applyBorder="1" applyAlignment="1">
      <alignment horizontal="left" vertical="center" wrapText="1" indent="1"/>
    </xf>
    <xf numFmtId="0" fontId="5" fillId="4" borderId="1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 vertical="center" indent="2"/>
    </xf>
    <xf numFmtId="0" fontId="0" fillId="2" borderId="1" xfId="0" applyFill="1" applyBorder="1"/>
    <xf numFmtId="0" fontId="5" fillId="0" borderId="2" xfId="0" applyFont="1" applyBorder="1" applyAlignment="1">
      <alignment horizontal="left" vertical="center" indent="2"/>
    </xf>
    <xf numFmtId="0" fontId="0" fillId="2" borderId="1" xfId="0" applyFill="1" applyBorder="1" applyAlignment="1">
      <alignment horizontal="left"/>
    </xf>
    <xf numFmtId="164" fontId="0" fillId="0" borderId="1" xfId="0" applyNumberFormat="1" applyBorder="1"/>
    <xf numFmtId="164" fontId="0" fillId="2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right" indent="1"/>
    </xf>
    <xf numFmtId="164" fontId="1" fillId="2" borderId="1" xfId="0" applyNumberFormat="1" applyFont="1" applyFill="1" applyBorder="1" applyAlignment="1">
      <alignment horizontal="center"/>
    </xf>
    <xf numFmtId="9" fontId="0" fillId="2" borderId="5" xfId="1" applyFont="1" applyFill="1" applyBorder="1" applyAlignment="1">
      <alignment horizontal="center"/>
    </xf>
    <xf numFmtId="0" fontId="1" fillId="2" borderId="6" xfId="0" applyFont="1" applyFill="1" applyBorder="1"/>
    <xf numFmtId="164" fontId="1" fillId="2" borderId="7" xfId="0" applyNumberFormat="1" applyFont="1" applyFill="1" applyBorder="1" applyAlignment="1">
      <alignment horizontal="center"/>
    </xf>
    <xf numFmtId="0" fontId="0" fillId="2" borderId="8" xfId="0" quotePrefix="1" applyFill="1" applyBorder="1" applyAlignment="1">
      <alignment horizontal="center"/>
    </xf>
    <xf numFmtId="0" fontId="5" fillId="0" borderId="9" xfId="0" applyFont="1" applyBorder="1" applyAlignment="1">
      <alignment vertical="center"/>
    </xf>
    <xf numFmtId="0" fontId="0" fillId="2" borderId="10" xfId="0" applyFill="1" applyBorder="1" applyAlignment="1">
      <alignment horizontal="center"/>
    </xf>
    <xf numFmtId="0" fontId="0" fillId="2" borderId="10" xfId="0" quotePrefix="1" applyFill="1" applyBorder="1" applyAlignment="1">
      <alignment horizontal="center"/>
    </xf>
    <xf numFmtId="0" fontId="0" fillId="2" borderId="10" xfId="0" applyFill="1" applyBorder="1" applyAlignment="1">
      <alignment horizontal="left" indent="2"/>
    </xf>
    <xf numFmtId="8" fontId="0" fillId="0" borderId="10" xfId="0" applyNumberFormat="1" applyBorder="1"/>
    <xf numFmtId="164" fontId="0" fillId="2" borderId="10" xfId="0" applyNumberFormat="1" applyFill="1" applyBorder="1"/>
    <xf numFmtId="164" fontId="1" fillId="2" borderId="10" xfId="0" applyNumberFormat="1" applyFont="1" applyFill="1" applyBorder="1"/>
    <xf numFmtId="0" fontId="0" fillId="2" borderId="8" xfId="0" applyFill="1" applyBorder="1" applyAlignment="1">
      <alignment horizontal="center"/>
    </xf>
    <xf numFmtId="0" fontId="1" fillId="2" borderId="8" xfId="0" applyFont="1" applyFill="1" applyBorder="1" applyAlignment="1">
      <alignment horizontal="left"/>
    </xf>
    <xf numFmtId="164" fontId="0" fillId="2" borderId="8" xfId="0" applyNumberFormat="1" applyFill="1" applyBorder="1"/>
    <xf numFmtId="164" fontId="1" fillId="2" borderId="8" xfId="0" applyNumberFormat="1" applyFont="1" applyFill="1" applyBorder="1"/>
    <xf numFmtId="0" fontId="5" fillId="0" borderId="9" xfId="0" applyFont="1" applyBorder="1" applyAlignment="1">
      <alignment horizontal="left" vertical="center" indent="2"/>
    </xf>
    <xf numFmtId="0" fontId="5" fillId="0" borderId="2" xfId="0" applyFont="1" applyBorder="1" applyAlignment="1">
      <alignment vertical="center"/>
    </xf>
    <xf numFmtId="0" fontId="1" fillId="2" borderId="8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vertical="center" wrapText="1" indent="3"/>
    </xf>
    <xf numFmtId="0" fontId="8" fillId="2" borderId="0" xfId="0" applyFont="1" applyFill="1" applyAlignment="1">
      <alignment horizontal="center"/>
    </xf>
    <xf numFmtId="0" fontId="6" fillId="0" borderId="2" xfId="0" applyFont="1" applyBorder="1" applyAlignment="1">
      <alignment vertical="center"/>
    </xf>
    <xf numFmtId="164" fontId="9" fillId="2" borderId="1" xfId="0" applyNumberFormat="1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10" fillId="2" borderId="1" xfId="0" quotePrefix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indent="2"/>
    </xf>
    <xf numFmtId="164" fontId="10" fillId="2" borderId="1" xfId="0" applyNumberFormat="1" applyFont="1" applyFill="1" applyBorder="1"/>
    <xf numFmtId="164" fontId="11" fillId="2" borderId="1" xfId="0" applyNumberFormat="1" applyFont="1" applyFill="1" applyBorder="1"/>
    <xf numFmtId="0" fontId="10" fillId="2" borderId="0" xfId="0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BF638-C9C7-4DB8-A04C-F4F0DB0B3121}">
  <dimension ref="A1:J63"/>
  <sheetViews>
    <sheetView topLeftCell="A38" workbookViewId="0">
      <selection sqref="A1:J63"/>
    </sheetView>
  </sheetViews>
  <sheetFormatPr baseColWidth="10" defaultColWidth="8.7109375" defaultRowHeight="15" x14ac:dyDescent="0.25"/>
  <cols>
    <col min="1" max="3" width="5.5703125" style="12" customWidth="1"/>
    <col min="4" max="4" width="50.140625" style="1" customWidth="1"/>
    <col min="5" max="5" width="11.5703125" style="12" bestFit="1" customWidth="1"/>
    <col min="6" max="6" width="11.85546875" style="12" bestFit="1" customWidth="1"/>
    <col min="7" max="7" width="12.5703125" style="13" customWidth="1"/>
    <col min="8" max="9" width="14.5703125" style="13" customWidth="1"/>
    <col min="10" max="10" width="14.5703125" style="14" customWidth="1"/>
    <col min="11" max="16384" width="8.7109375" style="1"/>
  </cols>
  <sheetData>
    <row r="1" spans="1:10" ht="21" x14ac:dyDescent="0.35">
      <c r="A1" s="62" t="s">
        <v>23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s="4" customFormat="1" ht="18.75" x14ac:dyDescent="0.3">
      <c r="A2" s="2" t="s">
        <v>8</v>
      </c>
      <c r="B2" s="2" t="s">
        <v>9</v>
      </c>
      <c r="C2" s="2" t="s">
        <v>10</v>
      </c>
      <c r="D2" s="2" t="s">
        <v>1</v>
      </c>
      <c r="E2" s="2" t="s">
        <v>0</v>
      </c>
      <c r="F2" s="2" t="s">
        <v>2</v>
      </c>
      <c r="G2" s="3" t="s">
        <v>3</v>
      </c>
      <c r="H2" s="3" t="s">
        <v>4</v>
      </c>
      <c r="I2" s="3" t="s">
        <v>5</v>
      </c>
      <c r="J2" s="3" t="s">
        <v>6</v>
      </c>
    </row>
    <row r="3" spans="1:10" x14ac:dyDescent="0.25">
      <c r="A3" s="27">
        <v>1</v>
      </c>
      <c r="B3" s="6"/>
      <c r="C3" s="6"/>
      <c r="D3" s="5" t="s">
        <v>63</v>
      </c>
      <c r="E3" s="6"/>
      <c r="F3" s="6"/>
      <c r="G3" s="7"/>
      <c r="H3" s="7"/>
      <c r="I3" s="7"/>
      <c r="J3" s="8">
        <f>SUM(I4:I21)</f>
        <v>1620</v>
      </c>
    </row>
    <row r="4" spans="1:10" x14ac:dyDescent="0.25">
      <c r="A4" s="6"/>
      <c r="B4" s="15">
        <v>1</v>
      </c>
      <c r="C4" s="6"/>
      <c r="D4" s="9" t="s">
        <v>56</v>
      </c>
      <c r="F4" s="6"/>
      <c r="G4" s="7"/>
      <c r="H4" s="7"/>
      <c r="I4" s="7">
        <f>H5</f>
        <v>60</v>
      </c>
      <c r="J4" s="8"/>
    </row>
    <row r="5" spans="1:10" x14ac:dyDescent="0.25">
      <c r="A5" s="6"/>
      <c r="B5" s="15"/>
      <c r="C5" s="15">
        <v>1</v>
      </c>
      <c r="D5" s="10" t="s">
        <v>42</v>
      </c>
      <c r="E5" s="6">
        <v>1</v>
      </c>
      <c r="F5" s="6" t="s">
        <v>35</v>
      </c>
      <c r="G5" s="21">
        <v>60</v>
      </c>
      <c r="H5" s="7">
        <f>E5*G5</f>
        <v>60</v>
      </c>
      <c r="I5" s="7"/>
      <c r="J5" s="8"/>
    </row>
    <row r="6" spans="1:10" x14ac:dyDescent="0.25">
      <c r="A6" s="6"/>
      <c r="B6" s="15">
        <v>2</v>
      </c>
      <c r="C6" s="15"/>
      <c r="D6" s="9" t="s">
        <v>40</v>
      </c>
      <c r="E6" s="6"/>
      <c r="F6" s="6"/>
      <c r="G6" s="7"/>
      <c r="H6" s="7"/>
      <c r="I6" s="7">
        <f t="shared" ref="I6" si="0">H7</f>
        <v>120</v>
      </c>
      <c r="J6" s="8"/>
    </row>
    <row r="7" spans="1:10" x14ac:dyDescent="0.25">
      <c r="A7" s="6"/>
      <c r="B7" s="15"/>
      <c r="C7" s="15">
        <v>1</v>
      </c>
      <c r="D7" s="10" t="s">
        <v>42</v>
      </c>
      <c r="E7" s="6">
        <v>2</v>
      </c>
      <c r="F7" s="6" t="s">
        <v>35</v>
      </c>
      <c r="G7" s="21">
        <v>60</v>
      </c>
      <c r="H7" s="7">
        <f t="shared" ref="H7" si="1">E7*G7</f>
        <v>120</v>
      </c>
      <c r="I7" s="7"/>
      <c r="J7" s="8"/>
    </row>
    <row r="8" spans="1:10" x14ac:dyDescent="0.25">
      <c r="A8" s="6"/>
      <c r="B8" s="15">
        <v>3</v>
      </c>
      <c r="C8" s="15"/>
      <c r="D8" s="9" t="s">
        <v>41</v>
      </c>
      <c r="E8" s="6"/>
      <c r="F8" s="6"/>
      <c r="G8" s="7"/>
      <c r="H8" s="7"/>
      <c r="I8" s="7">
        <f t="shared" ref="I8" si="2">H9</f>
        <v>180</v>
      </c>
      <c r="J8" s="8"/>
    </row>
    <row r="9" spans="1:10" x14ac:dyDescent="0.25">
      <c r="A9" s="6"/>
      <c r="B9" s="15"/>
      <c r="C9" s="15">
        <v>1</v>
      </c>
      <c r="D9" s="10" t="s">
        <v>42</v>
      </c>
      <c r="E9" s="6">
        <v>3</v>
      </c>
      <c r="F9" s="6" t="s">
        <v>35</v>
      </c>
      <c r="G9" s="21">
        <v>60</v>
      </c>
      <c r="H9" s="7">
        <f t="shared" ref="H9" si="3">E9*G9</f>
        <v>180</v>
      </c>
      <c r="I9" s="7"/>
      <c r="J9" s="8"/>
    </row>
    <row r="10" spans="1:10" x14ac:dyDescent="0.25">
      <c r="A10" s="6"/>
      <c r="B10" s="15">
        <v>4</v>
      </c>
      <c r="C10" s="15"/>
      <c r="D10" s="9" t="s">
        <v>59</v>
      </c>
      <c r="E10" s="6"/>
      <c r="F10" s="6"/>
      <c r="G10" s="7"/>
      <c r="H10" s="7"/>
      <c r="I10" s="7">
        <f t="shared" ref="I10" si="4">H11</f>
        <v>120</v>
      </c>
      <c r="J10" s="8"/>
    </row>
    <row r="11" spans="1:10" x14ac:dyDescent="0.25">
      <c r="A11" s="6"/>
      <c r="B11" s="15"/>
      <c r="C11" s="15">
        <v>1</v>
      </c>
      <c r="D11" s="10" t="s">
        <v>42</v>
      </c>
      <c r="E11" s="6">
        <v>2</v>
      </c>
      <c r="F11" s="6" t="s">
        <v>35</v>
      </c>
      <c r="G11" s="21">
        <v>60</v>
      </c>
      <c r="H11" s="7">
        <f t="shared" ref="H11" si="5">E11*G11</f>
        <v>120</v>
      </c>
      <c r="I11" s="7"/>
      <c r="J11" s="8"/>
    </row>
    <row r="12" spans="1:10" x14ac:dyDescent="0.25">
      <c r="A12" s="6"/>
      <c r="B12" s="15">
        <v>5</v>
      </c>
      <c r="C12" s="15"/>
      <c r="D12" s="44" t="s">
        <v>58</v>
      </c>
      <c r="E12" s="6"/>
      <c r="F12" s="6"/>
      <c r="G12" s="7"/>
      <c r="H12" s="7"/>
      <c r="I12" s="7">
        <f t="shared" ref="I12" si="6">H13</f>
        <v>180</v>
      </c>
      <c r="J12" s="8"/>
    </row>
    <row r="13" spans="1:10" x14ac:dyDescent="0.25">
      <c r="A13" s="6"/>
      <c r="B13" s="15"/>
      <c r="C13" s="15">
        <v>1</v>
      </c>
      <c r="D13" s="10" t="s">
        <v>42</v>
      </c>
      <c r="E13" s="6">
        <v>3</v>
      </c>
      <c r="F13" s="6" t="s">
        <v>35</v>
      </c>
      <c r="G13" s="21">
        <v>60</v>
      </c>
      <c r="H13" s="7">
        <f t="shared" ref="H13" si="7">E13*G13</f>
        <v>180</v>
      </c>
      <c r="I13" s="7"/>
      <c r="J13" s="8"/>
    </row>
    <row r="14" spans="1:10" x14ac:dyDescent="0.25">
      <c r="A14" s="6"/>
      <c r="B14" s="15">
        <v>6</v>
      </c>
      <c r="C14" s="15"/>
      <c r="D14" s="9" t="s">
        <v>43</v>
      </c>
      <c r="E14" s="6"/>
      <c r="F14" s="6"/>
      <c r="G14" s="21"/>
      <c r="H14" s="7"/>
      <c r="I14" s="7"/>
      <c r="J14" s="8"/>
    </row>
    <row r="15" spans="1:10" x14ac:dyDescent="0.25">
      <c r="A15" s="6"/>
      <c r="B15" s="15"/>
      <c r="C15" s="15">
        <v>1</v>
      </c>
      <c r="D15" s="10" t="s">
        <v>42</v>
      </c>
      <c r="E15" s="6">
        <v>2</v>
      </c>
      <c r="F15" s="6"/>
      <c r="G15" s="21"/>
      <c r="H15" s="7"/>
      <c r="I15" s="7"/>
      <c r="J15" s="8"/>
    </row>
    <row r="16" spans="1:10" x14ac:dyDescent="0.25">
      <c r="A16" s="6"/>
      <c r="B16" s="15">
        <v>7</v>
      </c>
      <c r="C16" s="6"/>
      <c r="D16" s="9" t="s">
        <v>60</v>
      </c>
      <c r="E16" s="6"/>
      <c r="F16" s="6"/>
      <c r="G16" s="7"/>
      <c r="H16" s="7"/>
      <c r="I16" s="7">
        <f t="shared" ref="I16" si="8">H17</f>
        <v>360</v>
      </c>
      <c r="J16" s="8"/>
    </row>
    <row r="17" spans="1:10" x14ac:dyDescent="0.25">
      <c r="A17" s="6"/>
      <c r="B17" s="15"/>
      <c r="C17" s="15">
        <v>1</v>
      </c>
      <c r="D17" s="10" t="s">
        <v>42</v>
      </c>
      <c r="E17" s="6">
        <v>6</v>
      </c>
      <c r="F17" s="6" t="s">
        <v>35</v>
      </c>
      <c r="G17" s="21">
        <v>60</v>
      </c>
      <c r="H17" s="7">
        <f t="shared" ref="H17" si="9">E17*G17</f>
        <v>360</v>
      </c>
      <c r="I17" s="7"/>
      <c r="J17" s="8"/>
    </row>
    <row r="18" spans="1:10" x14ac:dyDescent="0.25">
      <c r="A18" s="6"/>
      <c r="B18" s="15">
        <v>8</v>
      </c>
      <c r="C18" s="15"/>
      <c r="D18" s="34" t="s">
        <v>61</v>
      </c>
      <c r="E18" s="6"/>
      <c r="F18" s="6"/>
      <c r="G18" s="7"/>
      <c r="H18" s="7"/>
      <c r="I18" s="7">
        <f t="shared" ref="I18" si="10">H19</f>
        <v>300</v>
      </c>
      <c r="J18" s="8"/>
    </row>
    <row r="19" spans="1:10" x14ac:dyDescent="0.25">
      <c r="A19" s="6"/>
      <c r="B19" s="15"/>
      <c r="C19" s="15">
        <v>1</v>
      </c>
      <c r="D19" s="10" t="s">
        <v>42</v>
      </c>
      <c r="E19" s="6">
        <v>5</v>
      </c>
      <c r="F19" s="6" t="s">
        <v>35</v>
      </c>
      <c r="G19" s="21">
        <v>60</v>
      </c>
      <c r="H19" s="7">
        <f t="shared" ref="H19" si="11">E19*G19</f>
        <v>300</v>
      </c>
      <c r="I19" s="7"/>
      <c r="J19" s="8"/>
    </row>
    <row r="20" spans="1:10" x14ac:dyDescent="0.25">
      <c r="A20" s="6"/>
      <c r="B20" s="15">
        <v>9</v>
      </c>
      <c r="C20" s="15"/>
      <c r="D20" s="9" t="s">
        <v>62</v>
      </c>
      <c r="E20" s="6"/>
      <c r="F20" s="6"/>
      <c r="G20" s="7"/>
      <c r="H20" s="7"/>
      <c r="I20" s="7">
        <f t="shared" ref="I20" si="12">H21</f>
        <v>300</v>
      </c>
      <c r="J20" s="8"/>
    </row>
    <row r="21" spans="1:10" x14ac:dyDescent="0.25">
      <c r="A21" s="6"/>
      <c r="B21" s="15"/>
      <c r="C21" s="15">
        <v>1</v>
      </c>
      <c r="D21" s="10" t="s">
        <v>42</v>
      </c>
      <c r="E21" s="6">
        <v>5</v>
      </c>
      <c r="F21" s="6" t="s">
        <v>35</v>
      </c>
      <c r="G21" s="21">
        <v>60</v>
      </c>
      <c r="H21" s="7">
        <f t="shared" ref="H21" si="13">E21*G21</f>
        <v>300</v>
      </c>
      <c r="I21" s="7"/>
      <c r="J21" s="8"/>
    </row>
    <row r="22" spans="1:10" x14ac:dyDescent="0.25">
      <c r="A22" s="24">
        <v>2</v>
      </c>
      <c r="B22" s="15"/>
      <c r="C22" s="15"/>
      <c r="D22" s="31" t="s">
        <v>64</v>
      </c>
      <c r="E22" s="6"/>
      <c r="F22" s="6"/>
      <c r="G22" s="7"/>
      <c r="H22" s="7"/>
      <c r="I22" s="7"/>
      <c r="J22" s="8">
        <f>SUM(I23:I49)</f>
        <v>3418.95</v>
      </c>
    </row>
    <row r="23" spans="1:10" x14ac:dyDescent="0.25">
      <c r="A23" s="6"/>
      <c r="B23" s="15">
        <v>1</v>
      </c>
      <c r="C23" s="15"/>
      <c r="D23" s="34" t="s">
        <v>44</v>
      </c>
      <c r="E23" s="6"/>
      <c r="F23" s="6"/>
      <c r="G23" s="7"/>
      <c r="H23" s="7"/>
      <c r="I23" s="7">
        <f>H24</f>
        <v>60</v>
      </c>
      <c r="J23" s="8"/>
    </row>
    <row r="24" spans="1:10" x14ac:dyDescent="0.25">
      <c r="A24" s="6"/>
      <c r="B24" s="15"/>
      <c r="C24" s="6">
        <v>1</v>
      </c>
      <c r="D24" s="10" t="s">
        <v>42</v>
      </c>
      <c r="E24" s="6">
        <v>1</v>
      </c>
      <c r="F24" s="6" t="s">
        <v>35</v>
      </c>
      <c r="G24" s="21">
        <v>60</v>
      </c>
      <c r="H24" s="7">
        <f t="shared" ref="H24:H61" si="14">E24*G24</f>
        <v>60</v>
      </c>
      <c r="I24" s="7"/>
      <c r="J24" s="8"/>
    </row>
    <row r="25" spans="1:10" x14ac:dyDescent="0.25">
      <c r="A25" s="6"/>
      <c r="B25" s="15">
        <v>2</v>
      </c>
      <c r="C25" s="15"/>
      <c r="D25" s="34" t="s">
        <v>65</v>
      </c>
      <c r="E25" s="6"/>
      <c r="F25" s="6"/>
      <c r="G25" s="7"/>
      <c r="H25" s="7"/>
      <c r="I25" s="7">
        <f t="shared" ref="I25:I47" si="15">H26</f>
        <v>120</v>
      </c>
      <c r="J25" s="8"/>
    </row>
    <row r="26" spans="1:10" x14ac:dyDescent="0.25">
      <c r="A26" s="6"/>
      <c r="B26" s="15"/>
      <c r="C26" s="15">
        <v>1</v>
      </c>
      <c r="D26" s="10" t="s">
        <v>42</v>
      </c>
      <c r="E26" s="6">
        <v>2</v>
      </c>
      <c r="F26" s="6" t="s">
        <v>35</v>
      </c>
      <c r="G26" s="21">
        <v>60</v>
      </c>
      <c r="H26" s="7">
        <f t="shared" si="14"/>
        <v>120</v>
      </c>
      <c r="I26" s="7"/>
      <c r="J26" s="8"/>
    </row>
    <row r="27" spans="1:10" x14ac:dyDescent="0.25">
      <c r="A27" s="6"/>
      <c r="B27" s="15">
        <v>3</v>
      </c>
      <c r="C27" s="15"/>
      <c r="D27" s="34" t="s">
        <v>66</v>
      </c>
      <c r="E27" s="6"/>
      <c r="F27" s="6"/>
      <c r="G27" s="21"/>
      <c r="H27" s="7"/>
      <c r="I27" s="7">
        <f t="shared" si="15"/>
        <v>120</v>
      </c>
      <c r="J27" s="8"/>
    </row>
    <row r="28" spans="1:10" x14ac:dyDescent="0.25">
      <c r="A28" s="6"/>
      <c r="B28" s="15"/>
      <c r="C28" s="15">
        <v>1</v>
      </c>
      <c r="D28" s="10" t="s">
        <v>42</v>
      </c>
      <c r="E28" s="6">
        <v>2</v>
      </c>
      <c r="F28" s="6" t="s">
        <v>35</v>
      </c>
      <c r="G28" s="21">
        <v>60</v>
      </c>
      <c r="H28" s="7">
        <f t="shared" si="14"/>
        <v>120</v>
      </c>
      <c r="I28" s="7"/>
      <c r="J28" s="8"/>
    </row>
    <row r="29" spans="1:10" x14ac:dyDescent="0.25">
      <c r="A29" s="6"/>
      <c r="B29" s="15">
        <v>4</v>
      </c>
      <c r="C29" s="15"/>
      <c r="D29" s="34" t="s">
        <v>67</v>
      </c>
      <c r="E29" s="6"/>
      <c r="F29" s="6"/>
      <c r="G29" s="21"/>
      <c r="H29" s="7"/>
      <c r="I29" s="7">
        <f t="shared" si="15"/>
        <v>180</v>
      </c>
      <c r="J29" s="8"/>
    </row>
    <row r="30" spans="1:10" x14ac:dyDescent="0.25">
      <c r="A30" s="6"/>
      <c r="B30" s="15"/>
      <c r="C30" s="15">
        <v>1</v>
      </c>
      <c r="D30" s="10" t="s">
        <v>42</v>
      </c>
      <c r="E30" s="6">
        <v>3</v>
      </c>
      <c r="F30" s="6" t="s">
        <v>35</v>
      </c>
      <c r="G30" s="21">
        <v>60</v>
      </c>
      <c r="H30" s="7">
        <f t="shared" si="14"/>
        <v>180</v>
      </c>
      <c r="I30" s="7"/>
      <c r="J30" s="8"/>
    </row>
    <row r="31" spans="1:10" x14ac:dyDescent="0.25">
      <c r="A31" s="6"/>
      <c r="B31" s="15">
        <v>5</v>
      </c>
      <c r="C31" s="15"/>
      <c r="D31" s="34" t="s">
        <v>57</v>
      </c>
      <c r="E31" s="6"/>
      <c r="F31" s="6"/>
      <c r="G31" s="21"/>
      <c r="H31" s="7"/>
      <c r="I31" s="7">
        <f t="shared" si="15"/>
        <v>360</v>
      </c>
      <c r="J31" s="8"/>
    </row>
    <row r="32" spans="1:10" x14ac:dyDescent="0.25">
      <c r="A32" s="6"/>
      <c r="B32" s="15"/>
      <c r="C32" s="15">
        <v>1</v>
      </c>
      <c r="D32" s="10" t="s">
        <v>42</v>
      </c>
      <c r="E32" s="6">
        <v>6</v>
      </c>
      <c r="F32" s="6" t="s">
        <v>35</v>
      </c>
      <c r="G32" s="21">
        <v>60</v>
      </c>
      <c r="H32" s="7">
        <f t="shared" si="14"/>
        <v>360</v>
      </c>
      <c r="I32" s="7"/>
      <c r="J32" s="8"/>
    </row>
    <row r="33" spans="1:10" x14ac:dyDescent="0.25">
      <c r="A33" s="6"/>
      <c r="B33" s="15">
        <v>6</v>
      </c>
      <c r="C33" s="15"/>
      <c r="D33" s="34" t="s">
        <v>48</v>
      </c>
      <c r="E33" s="6"/>
      <c r="F33" s="6"/>
      <c r="G33" s="21"/>
      <c r="H33" s="7"/>
      <c r="I33" s="7">
        <f t="shared" si="15"/>
        <v>195</v>
      </c>
      <c r="J33" s="8"/>
    </row>
    <row r="34" spans="1:10" x14ac:dyDescent="0.25">
      <c r="A34" s="6"/>
      <c r="B34" s="15"/>
      <c r="C34" s="15">
        <v>1</v>
      </c>
      <c r="D34" s="10" t="s">
        <v>11</v>
      </c>
      <c r="E34" s="6">
        <v>4</v>
      </c>
      <c r="F34" s="6" t="s">
        <v>35</v>
      </c>
      <c r="G34" s="21">
        <v>48.75</v>
      </c>
      <c r="H34" s="7">
        <f t="shared" si="14"/>
        <v>195</v>
      </c>
      <c r="I34" s="7"/>
      <c r="J34" s="8"/>
    </row>
    <row r="35" spans="1:10" x14ac:dyDescent="0.25">
      <c r="A35" s="6"/>
      <c r="B35" s="15">
        <v>7</v>
      </c>
      <c r="C35" s="15"/>
      <c r="D35" s="34" t="s">
        <v>49</v>
      </c>
      <c r="E35" s="6"/>
      <c r="F35" s="6"/>
      <c r="G35" s="7"/>
      <c r="H35" s="7"/>
      <c r="I35" s="7">
        <f t="shared" si="15"/>
        <v>146.25</v>
      </c>
      <c r="J35" s="8"/>
    </row>
    <row r="36" spans="1:10" x14ac:dyDescent="0.25">
      <c r="A36" s="6"/>
      <c r="B36" s="15"/>
      <c r="C36" s="15">
        <v>1</v>
      </c>
      <c r="D36" s="10" t="s">
        <v>11</v>
      </c>
      <c r="E36" s="6">
        <v>3</v>
      </c>
      <c r="F36" s="6" t="s">
        <v>35</v>
      </c>
      <c r="G36" s="21">
        <v>48.75</v>
      </c>
      <c r="H36" s="7">
        <f t="shared" si="14"/>
        <v>146.25</v>
      </c>
      <c r="I36" s="7"/>
      <c r="J36" s="8"/>
    </row>
    <row r="37" spans="1:10" x14ac:dyDescent="0.25">
      <c r="A37" s="6"/>
      <c r="B37" s="15">
        <v>8</v>
      </c>
      <c r="C37" s="15"/>
      <c r="D37" s="34" t="s">
        <v>50</v>
      </c>
      <c r="E37" s="6"/>
      <c r="F37" s="6"/>
      <c r="G37" s="21"/>
      <c r="H37" s="7"/>
      <c r="I37" s="7">
        <f t="shared" si="15"/>
        <v>120</v>
      </c>
      <c r="J37" s="8"/>
    </row>
    <row r="38" spans="1:10" x14ac:dyDescent="0.25">
      <c r="A38" s="6"/>
      <c r="B38" s="15"/>
      <c r="C38" s="15">
        <v>1</v>
      </c>
      <c r="D38" s="10" t="s">
        <v>22</v>
      </c>
      <c r="E38" s="6">
        <v>4</v>
      </c>
      <c r="F38" s="6" t="s">
        <v>35</v>
      </c>
      <c r="G38" s="21">
        <v>30</v>
      </c>
      <c r="H38" s="7">
        <f t="shared" si="14"/>
        <v>120</v>
      </c>
      <c r="I38" s="7"/>
      <c r="J38" s="8"/>
    </row>
    <row r="39" spans="1:10" x14ac:dyDescent="0.25">
      <c r="A39" s="6"/>
      <c r="B39" s="15">
        <v>9</v>
      </c>
      <c r="C39" s="15"/>
      <c r="D39" s="34" t="s">
        <v>69</v>
      </c>
      <c r="E39" s="6"/>
      <c r="F39" s="6"/>
      <c r="G39" s="21"/>
      <c r="H39" s="7"/>
      <c r="I39" s="7">
        <f t="shared" si="15"/>
        <v>60</v>
      </c>
      <c r="J39" s="8"/>
    </row>
    <row r="40" spans="1:10" x14ac:dyDescent="0.25">
      <c r="A40" s="6"/>
      <c r="B40" s="15"/>
      <c r="C40" s="15">
        <v>1</v>
      </c>
      <c r="D40" s="10" t="s">
        <v>22</v>
      </c>
      <c r="E40" s="6">
        <v>2</v>
      </c>
      <c r="F40" s="6" t="s">
        <v>35</v>
      </c>
      <c r="G40" s="21">
        <v>30</v>
      </c>
      <c r="H40" s="7">
        <f t="shared" si="14"/>
        <v>60</v>
      </c>
      <c r="I40" s="7"/>
      <c r="J40" s="8"/>
    </row>
    <row r="41" spans="1:10" x14ac:dyDescent="0.25">
      <c r="A41" s="6"/>
      <c r="B41" s="15">
        <v>10</v>
      </c>
      <c r="C41" s="15"/>
      <c r="D41" s="34" t="s">
        <v>70</v>
      </c>
      <c r="E41" s="6"/>
      <c r="F41" s="6"/>
      <c r="G41" s="21"/>
      <c r="H41" s="7"/>
      <c r="I41" s="7">
        <f t="shared" si="15"/>
        <v>97.5</v>
      </c>
      <c r="J41" s="8"/>
    </row>
    <row r="42" spans="1:10" x14ac:dyDescent="0.25">
      <c r="A42" s="6"/>
      <c r="B42" s="15"/>
      <c r="C42" s="15">
        <v>1</v>
      </c>
      <c r="D42" s="10" t="s">
        <v>11</v>
      </c>
      <c r="E42" s="6">
        <v>2</v>
      </c>
      <c r="F42" s="6" t="s">
        <v>35</v>
      </c>
      <c r="G42" s="21">
        <v>48.75</v>
      </c>
      <c r="H42" s="7">
        <f t="shared" si="14"/>
        <v>97.5</v>
      </c>
      <c r="I42" s="7"/>
      <c r="J42" s="8"/>
    </row>
    <row r="43" spans="1:10" x14ac:dyDescent="0.25">
      <c r="A43" s="6"/>
      <c r="B43" s="15">
        <v>11</v>
      </c>
      <c r="C43" s="15"/>
      <c r="D43" s="34" t="s">
        <v>46</v>
      </c>
      <c r="E43" s="6"/>
      <c r="F43" s="6"/>
      <c r="G43" s="21"/>
      <c r="H43" s="7"/>
      <c r="I43" s="7">
        <f t="shared" si="15"/>
        <v>75</v>
      </c>
      <c r="J43" s="8"/>
    </row>
    <row r="44" spans="1:10" x14ac:dyDescent="0.25">
      <c r="A44" s="6"/>
      <c r="B44" s="15"/>
      <c r="C44" s="15">
        <v>1</v>
      </c>
      <c r="D44" s="10" t="s">
        <v>15</v>
      </c>
      <c r="E44" s="6">
        <v>2</v>
      </c>
      <c r="F44" s="6" t="s">
        <v>35</v>
      </c>
      <c r="G44" s="21">
        <v>37.5</v>
      </c>
      <c r="H44" s="7">
        <f t="shared" si="14"/>
        <v>75</v>
      </c>
      <c r="I44" s="7"/>
      <c r="J44" s="8"/>
    </row>
    <row r="45" spans="1:10" x14ac:dyDescent="0.25">
      <c r="A45" s="6"/>
      <c r="B45" s="15">
        <v>12</v>
      </c>
      <c r="C45" s="15"/>
      <c r="D45" s="34" t="s">
        <v>71</v>
      </c>
      <c r="E45" s="6"/>
      <c r="F45" s="6"/>
      <c r="G45" s="21"/>
      <c r="H45" s="7"/>
      <c r="I45" s="7">
        <f t="shared" si="15"/>
        <v>120</v>
      </c>
      <c r="J45" s="8"/>
    </row>
    <row r="46" spans="1:10" x14ac:dyDescent="0.25">
      <c r="A46" s="6"/>
      <c r="B46" s="15"/>
      <c r="C46" s="15">
        <v>1</v>
      </c>
      <c r="D46" s="10" t="s">
        <v>42</v>
      </c>
      <c r="E46" s="6">
        <v>2</v>
      </c>
      <c r="F46" s="6" t="s">
        <v>35</v>
      </c>
      <c r="G46" s="21">
        <v>60</v>
      </c>
      <c r="H46" s="7">
        <f t="shared" si="14"/>
        <v>120</v>
      </c>
      <c r="I46" s="7"/>
      <c r="J46" s="8"/>
    </row>
    <row r="47" spans="1:10" x14ac:dyDescent="0.25">
      <c r="A47" s="6"/>
      <c r="B47" s="15">
        <v>13</v>
      </c>
      <c r="C47" s="15"/>
      <c r="D47" s="34" t="s">
        <v>47</v>
      </c>
      <c r="E47" s="6"/>
      <c r="F47" s="6"/>
      <c r="G47" s="21"/>
      <c r="H47" s="7"/>
      <c r="I47" s="7">
        <f t="shared" si="15"/>
        <v>60</v>
      </c>
      <c r="J47" s="8"/>
    </row>
    <row r="48" spans="1:10" x14ac:dyDescent="0.25">
      <c r="A48" s="6"/>
      <c r="B48" s="15"/>
      <c r="C48" s="15">
        <v>1</v>
      </c>
      <c r="D48" s="10" t="s">
        <v>42</v>
      </c>
      <c r="E48" s="6">
        <v>1</v>
      </c>
      <c r="F48" s="6" t="s">
        <v>35</v>
      </c>
      <c r="G48" s="21">
        <v>60</v>
      </c>
      <c r="H48" s="7">
        <f t="shared" si="14"/>
        <v>60</v>
      </c>
      <c r="I48" s="7"/>
      <c r="J48" s="8"/>
    </row>
    <row r="49" spans="1:10" x14ac:dyDescent="0.25">
      <c r="A49" s="45"/>
      <c r="B49" s="46">
        <v>14</v>
      </c>
      <c r="C49" s="46"/>
      <c r="D49" s="47" t="s">
        <v>68</v>
      </c>
      <c r="E49" s="45"/>
      <c r="F49" s="45"/>
      <c r="G49" s="48"/>
      <c r="H49" s="49"/>
      <c r="I49" s="49">
        <f>H50</f>
        <v>1705.2</v>
      </c>
      <c r="J49" s="50"/>
    </row>
    <row r="50" spans="1:10" x14ac:dyDescent="0.25">
      <c r="A50" s="6"/>
      <c r="B50" s="15"/>
      <c r="C50" s="6">
        <v>1</v>
      </c>
      <c r="D50" s="10" t="s">
        <v>79</v>
      </c>
      <c r="E50" s="6">
        <v>1</v>
      </c>
      <c r="F50" s="6" t="s">
        <v>52</v>
      </c>
      <c r="G50" s="21">
        <v>1705.2</v>
      </c>
      <c r="H50" s="7">
        <f t="shared" ref="H50" si="16">E50*G50</f>
        <v>1705.2</v>
      </c>
      <c r="I50" s="7"/>
      <c r="J50" s="8"/>
    </row>
    <row r="51" spans="1:10" x14ac:dyDescent="0.25">
      <c r="A51" s="15"/>
      <c r="B51" s="6">
        <v>15</v>
      </c>
      <c r="C51" s="6"/>
      <c r="D51" s="34" t="s">
        <v>78</v>
      </c>
      <c r="E51" s="6"/>
      <c r="F51" s="6"/>
      <c r="G51" s="7"/>
      <c r="H51" s="7"/>
      <c r="I51" s="7">
        <f t="shared" ref="I51" si="17">H52</f>
        <v>240</v>
      </c>
      <c r="J51" s="23"/>
    </row>
    <row r="52" spans="1:10" x14ac:dyDescent="0.25">
      <c r="A52" s="6"/>
      <c r="B52" s="15"/>
      <c r="C52" s="15">
        <v>1</v>
      </c>
      <c r="D52" s="10" t="s">
        <v>42</v>
      </c>
      <c r="E52" s="6">
        <v>4</v>
      </c>
      <c r="F52" s="6" t="s">
        <v>35</v>
      </c>
      <c r="G52" s="21">
        <v>60</v>
      </c>
      <c r="H52" s="7">
        <f t="shared" ref="H52" si="18">E52*G52</f>
        <v>240</v>
      </c>
      <c r="I52" s="7"/>
      <c r="J52" s="8"/>
    </row>
    <row r="53" spans="1:10" x14ac:dyDescent="0.25">
      <c r="A53" s="57">
        <v>3</v>
      </c>
      <c r="B53" s="43"/>
      <c r="C53" s="51"/>
      <c r="D53" s="52" t="s">
        <v>72</v>
      </c>
      <c r="E53" s="51"/>
      <c r="F53" s="51"/>
      <c r="G53" s="53"/>
      <c r="H53" s="53"/>
      <c r="I53" s="53"/>
      <c r="J53" s="54">
        <f>SUM(I54:I61)</f>
        <v>600</v>
      </c>
    </row>
    <row r="54" spans="1:10" x14ac:dyDescent="0.25">
      <c r="A54" s="6"/>
      <c r="B54" s="15">
        <v>1</v>
      </c>
      <c r="C54" s="15"/>
      <c r="D54" s="34" t="s">
        <v>73</v>
      </c>
      <c r="E54" s="6"/>
      <c r="F54" s="6"/>
      <c r="G54" s="7"/>
      <c r="H54" s="7"/>
      <c r="I54" s="7">
        <f>H55</f>
        <v>120</v>
      </c>
      <c r="J54" s="8"/>
    </row>
    <row r="55" spans="1:10" x14ac:dyDescent="0.25">
      <c r="A55" s="6"/>
      <c r="B55" s="15"/>
      <c r="C55" s="15">
        <v>1</v>
      </c>
      <c r="D55" s="10" t="s">
        <v>42</v>
      </c>
      <c r="E55" s="6">
        <v>2</v>
      </c>
      <c r="F55" s="6" t="s">
        <v>35</v>
      </c>
      <c r="G55" s="21">
        <v>60</v>
      </c>
      <c r="H55" s="7">
        <f t="shared" si="14"/>
        <v>120</v>
      </c>
      <c r="I55" s="7"/>
      <c r="J55" s="8"/>
    </row>
    <row r="56" spans="1:10" x14ac:dyDescent="0.25">
      <c r="A56" s="6"/>
      <c r="B56" s="15">
        <v>2</v>
      </c>
      <c r="C56" s="15"/>
      <c r="D56" s="34" t="s">
        <v>74</v>
      </c>
      <c r="E56" s="6"/>
      <c r="F56" s="6"/>
      <c r="G56" s="7"/>
      <c r="H56" s="7"/>
      <c r="I56" s="7">
        <f t="shared" ref="I56:I58" si="19">H57</f>
        <v>120</v>
      </c>
      <c r="J56" s="8"/>
    </row>
    <row r="57" spans="1:10" x14ac:dyDescent="0.25">
      <c r="A57" s="6"/>
      <c r="B57" s="15"/>
      <c r="C57" s="6">
        <v>1</v>
      </c>
      <c r="D57" s="10" t="s">
        <v>42</v>
      </c>
      <c r="E57" s="6">
        <v>2</v>
      </c>
      <c r="F57" s="6" t="s">
        <v>35</v>
      </c>
      <c r="G57" s="21">
        <v>60</v>
      </c>
      <c r="H57" s="7">
        <f t="shared" si="14"/>
        <v>120</v>
      </c>
      <c r="I57" s="7"/>
      <c r="J57" s="8"/>
    </row>
    <row r="58" spans="1:10" x14ac:dyDescent="0.25">
      <c r="A58" s="6"/>
      <c r="B58" s="6">
        <v>3</v>
      </c>
      <c r="C58" s="6"/>
      <c r="D58" s="55" t="s">
        <v>75</v>
      </c>
      <c r="E58" s="6"/>
      <c r="F58" s="6"/>
      <c r="G58" s="7"/>
      <c r="H58" s="7"/>
      <c r="I58" s="7">
        <f t="shared" si="19"/>
        <v>60</v>
      </c>
      <c r="J58" s="8"/>
    </row>
    <row r="59" spans="1:10" x14ac:dyDescent="0.25">
      <c r="A59" s="6"/>
      <c r="B59" s="15"/>
      <c r="C59" s="15">
        <v>1</v>
      </c>
      <c r="D59" s="10" t="s">
        <v>42</v>
      </c>
      <c r="E59" s="6">
        <v>1</v>
      </c>
      <c r="F59" s="6" t="s">
        <v>35</v>
      </c>
      <c r="G59" s="21">
        <v>60</v>
      </c>
      <c r="H59" s="7">
        <f t="shared" si="14"/>
        <v>60</v>
      </c>
      <c r="I59" s="7"/>
      <c r="J59" s="8"/>
    </row>
    <row r="60" spans="1:10" x14ac:dyDescent="0.25">
      <c r="A60" s="15"/>
      <c r="B60" s="6">
        <v>4</v>
      </c>
      <c r="C60" s="6"/>
      <c r="D60" s="55" t="s">
        <v>80</v>
      </c>
      <c r="E60" s="6"/>
      <c r="F60" s="6"/>
      <c r="G60" s="7"/>
      <c r="H60" s="7"/>
      <c r="I60" s="7">
        <f t="shared" ref="I60" si="20">H61</f>
        <v>300</v>
      </c>
      <c r="J60" s="23"/>
    </row>
    <row r="61" spans="1:10" x14ac:dyDescent="0.25">
      <c r="A61" s="6"/>
      <c r="B61" s="15"/>
      <c r="C61" s="15">
        <v>1</v>
      </c>
      <c r="D61" s="10" t="s">
        <v>42</v>
      </c>
      <c r="E61" s="6">
        <v>5</v>
      </c>
      <c r="F61" s="6" t="s">
        <v>35</v>
      </c>
      <c r="G61" s="21">
        <v>60</v>
      </c>
      <c r="H61" s="7">
        <f t="shared" si="14"/>
        <v>300</v>
      </c>
      <c r="I61" s="7"/>
      <c r="J61" s="8"/>
    </row>
    <row r="62" spans="1:10" x14ac:dyDescent="0.25">
      <c r="E62" s="59">
        <f>SUM(E5:E61)</f>
        <v>78</v>
      </c>
    </row>
    <row r="63" spans="1:10" ht="15.75" x14ac:dyDescent="0.25">
      <c r="A63" s="63" t="s">
        <v>7</v>
      </c>
      <c r="B63" s="63"/>
      <c r="C63" s="63"/>
      <c r="D63" s="63"/>
      <c r="E63" s="63"/>
      <c r="F63" s="63"/>
      <c r="G63" s="63"/>
      <c r="H63" s="63"/>
      <c r="I63" s="63"/>
      <c r="J63" s="11">
        <f>SUM(J3:J62)</f>
        <v>5638.95</v>
      </c>
    </row>
  </sheetData>
  <mergeCells count="2">
    <mergeCell ref="A1:J1"/>
    <mergeCell ref="A63:I6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"/>
  <sheetViews>
    <sheetView topLeftCell="A50" workbookViewId="0">
      <selection sqref="A1:J68"/>
    </sheetView>
  </sheetViews>
  <sheetFormatPr baseColWidth="10" defaultColWidth="8.7109375" defaultRowHeight="15" x14ac:dyDescent="0.25"/>
  <cols>
    <col min="1" max="3" width="5.5703125" style="12" customWidth="1"/>
    <col min="4" max="4" width="42.85546875" style="1" customWidth="1"/>
    <col min="5" max="5" width="11.5703125" style="12" bestFit="1" customWidth="1"/>
    <col min="6" max="6" width="11.85546875" style="12" bestFit="1" customWidth="1"/>
    <col min="7" max="7" width="12.5703125" style="13" customWidth="1"/>
    <col min="8" max="9" width="14.5703125" style="13" customWidth="1"/>
    <col min="10" max="10" width="14.5703125" style="14" customWidth="1"/>
    <col min="11" max="16384" width="8.7109375" style="1"/>
  </cols>
  <sheetData>
    <row r="1" spans="1:10" ht="21" x14ac:dyDescent="0.35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s="4" customFormat="1" ht="18.75" x14ac:dyDescent="0.3">
      <c r="A2" s="2" t="s">
        <v>8</v>
      </c>
      <c r="B2" s="2" t="s">
        <v>9</v>
      </c>
      <c r="C2" s="2" t="s">
        <v>10</v>
      </c>
      <c r="D2" s="2" t="s">
        <v>1</v>
      </c>
      <c r="E2" s="2" t="s">
        <v>0</v>
      </c>
      <c r="F2" s="2" t="s">
        <v>2</v>
      </c>
      <c r="G2" s="3" t="s">
        <v>3</v>
      </c>
      <c r="H2" s="3" t="s">
        <v>4</v>
      </c>
      <c r="I2" s="3" t="s">
        <v>5</v>
      </c>
      <c r="J2" s="3" t="s">
        <v>6</v>
      </c>
    </row>
    <row r="3" spans="1:10" x14ac:dyDescent="0.25">
      <c r="A3" s="27">
        <v>1</v>
      </c>
      <c r="B3" s="6"/>
      <c r="C3" s="6"/>
      <c r="D3" s="5" t="s">
        <v>81</v>
      </c>
      <c r="E3" s="6"/>
      <c r="F3" s="6"/>
      <c r="G3" s="7"/>
      <c r="H3" s="7"/>
      <c r="I3" s="7"/>
      <c r="J3" s="8">
        <f>SUM(I4:I19)</f>
        <v>3363.75</v>
      </c>
    </row>
    <row r="4" spans="1:10" x14ac:dyDescent="0.25">
      <c r="A4" s="15"/>
      <c r="B4" s="6">
        <v>1</v>
      </c>
      <c r="C4" s="6"/>
      <c r="D4" s="32" t="s">
        <v>84</v>
      </c>
      <c r="E4" s="6"/>
      <c r="F4" s="6"/>
      <c r="G4" s="7"/>
      <c r="H4" s="7"/>
      <c r="I4" s="7">
        <f>H5</f>
        <v>585</v>
      </c>
      <c r="J4" s="8"/>
    </row>
    <row r="5" spans="1:10" x14ac:dyDescent="0.25">
      <c r="A5" s="15"/>
      <c r="B5" s="6"/>
      <c r="C5" s="6">
        <v>1</v>
      </c>
      <c r="D5" s="10" t="s">
        <v>11</v>
      </c>
      <c r="E5" s="6">
        <v>12</v>
      </c>
      <c r="F5" s="6" t="s">
        <v>35</v>
      </c>
      <c r="G5" s="21">
        <v>48.75</v>
      </c>
      <c r="H5" s="7">
        <f t="shared" ref="H5:H34" si="0">E5*G5</f>
        <v>585</v>
      </c>
      <c r="I5" s="7"/>
      <c r="J5" s="8"/>
    </row>
    <row r="6" spans="1:10" x14ac:dyDescent="0.25">
      <c r="A6" s="15"/>
      <c r="B6" s="6">
        <v>2</v>
      </c>
      <c r="C6" s="6"/>
      <c r="D6" s="32" t="s">
        <v>82</v>
      </c>
      <c r="E6" s="6"/>
      <c r="F6" s="6"/>
      <c r="G6" s="7"/>
      <c r="H6" s="7"/>
      <c r="I6" s="7">
        <f t="shared" ref="I6:I16" si="1">H7</f>
        <v>365.625</v>
      </c>
      <c r="J6" s="8"/>
    </row>
    <row r="7" spans="1:10" x14ac:dyDescent="0.25">
      <c r="A7" s="15"/>
      <c r="B7" s="6"/>
      <c r="C7" s="6">
        <v>1</v>
      </c>
      <c r="D7" s="10" t="s">
        <v>11</v>
      </c>
      <c r="E7" s="6">
        <v>7.5</v>
      </c>
      <c r="F7" s="6" t="s">
        <v>35</v>
      </c>
      <c r="G7" s="21">
        <v>48.75</v>
      </c>
      <c r="H7" s="7">
        <f t="shared" si="0"/>
        <v>365.625</v>
      </c>
      <c r="I7" s="7"/>
      <c r="J7" s="8"/>
    </row>
    <row r="8" spans="1:10" x14ac:dyDescent="0.25">
      <c r="A8" s="15"/>
      <c r="B8" s="6">
        <v>3</v>
      </c>
      <c r="C8" s="6"/>
      <c r="D8" s="32" t="s">
        <v>83</v>
      </c>
      <c r="E8" s="6"/>
      <c r="F8" s="6"/>
      <c r="G8" s="7"/>
      <c r="H8" s="7"/>
      <c r="I8" s="7">
        <f t="shared" si="1"/>
        <v>487.5</v>
      </c>
      <c r="J8" s="8"/>
    </row>
    <row r="9" spans="1:10" x14ac:dyDescent="0.25">
      <c r="A9" s="15"/>
      <c r="B9" s="6"/>
      <c r="C9" s="6">
        <v>1</v>
      </c>
      <c r="D9" s="10" t="s">
        <v>11</v>
      </c>
      <c r="E9" s="6">
        <v>10</v>
      </c>
      <c r="F9" s="6" t="s">
        <v>35</v>
      </c>
      <c r="G9" s="21">
        <v>48.75</v>
      </c>
      <c r="H9" s="7">
        <f t="shared" si="0"/>
        <v>487.5</v>
      </c>
      <c r="I9" s="7"/>
      <c r="J9" s="8"/>
    </row>
    <row r="10" spans="1:10" x14ac:dyDescent="0.25">
      <c r="A10" s="15"/>
      <c r="B10" s="6">
        <v>4</v>
      </c>
      <c r="C10" s="6"/>
      <c r="D10" s="32" t="s">
        <v>85</v>
      </c>
      <c r="E10" s="6"/>
      <c r="F10" s="6"/>
      <c r="G10" s="7"/>
      <c r="H10" s="7"/>
      <c r="I10" s="7">
        <f t="shared" si="1"/>
        <v>487.5</v>
      </c>
      <c r="J10" s="8"/>
    </row>
    <row r="11" spans="1:10" x14ac:dyDescent="0.25">
      <c r="A11" s="15"/>
      <c r="B11" s="6"/>
      <c r="C11" s="6">
        <v>1</v>
      </c>
      <c r="D11" s="10" t="s">
        <v>11</v>
      </c>
      <c r="E11" s="6">
        <v>10</v>
      </c>
      <c r="F11" s="6" t="s">
        <v>35</v>
      </c>
      <c r="G11" s="21">
        <v>48.75</v>
      </c>
      <c r="H11" s="7">
        <f t="shared" si="0"/>
        <v>487.5</v>
      </c>
      <c r="I11" s="7"/>
      <c r="J11" s="8"/>
    </row>
    <row r="12" spans="1:10" x14ac:dyDescent="0.25">
      <c r="A12" s="15"/>
      <c r="B12" s="6">
        <v>5</v>
      </c>
      <c r="C12" s="6"/>
      <c r="D12" s="9" t="s">
        <v>86</v>
      </c>
      <c r="E12" s="6"/>
      <c r="F12" s="6"/>
      <c r="G12" s="7"/>
      <c r="H12" s="7"/>
      <c r="I12" s="7">
        <f t="shared" si="1"/>
        <v>365.625</v>
      </c>
      <c r="J12" s="8"/>
    </row>
    <row r="13" spans="1:10" x14ac:dyDescent="0.25">
      <c r="A13" s="15"/>
      <c r="B13" s="6"/>
      <c r="C13" s="6">
        <v>1</v>
      </c>
      <c r="D13" s="10" t="s">
        <v>11</v>
      </c>
      <c r="E13" s="6">
        <v>7.5</v>
      </c>
      <c r="F13" s="6" t="s">
        <v>35</v>
      </c>
      <c r="G13" s="21">
        <v>48.75</v>
      </c>
      <c r="H13" s="7">
        <f t="shared" si="0"/>
        <v>365.625</v>
      </c>
      <c r="I13" s="7"/>
      <c r="J13" s="8"/>
    </row>
    <row r="14" spans="1:10" x14ac:dyDescent="0.25">
      <c r="A14" s="15"/>
      <c r="B14" s="6">
        <v>6</v>
      </c>
      <c r="C14" s="6"/>
      <c r="D14" s="9" t="s">
        <v>87</v>
      </c>
      <c r="E14" s="6"/>
      <c r="F14" s="6"/>
      <c r="G14" s="21"/>
      <c r="H14" s="7"/>
      <c r="I14" s="7">
        <f t="shared" si="1"/>
        <v>243.75</v>
      </c>
      <c r="J14" s="8"/>
    </row>
    <row r="15" spans="1:10" x14ac:dyDescent="0.25">
      <c r="A15" s="15"/>
      <c r="B15" s="6"/>
      <c r="C15" s="6">
        <v>1</v>
      </c>
      <c r="D15" s="10" t="s">
        <v>11</v>
      </c>
      <c r="E15" s="6">
        <v>5</v>
      </c>
      <c r="F15" s="6" t="s">
        <v>35</v>
      </c>
      <c r="G15" s="21">
        <v>48.75</v>
      </c>
      <c r="H15" s="7">
        <f t="shared" si="0"/>
        <v>243.75</v>
      </c>
      <c r="I15" s="7"/>
      <c r="J15" s="8"/>
    </row>
    <row r="16" spans="1:10" x14ac:dyDescent="0.25">
      <c r="A16" s="15"/>
      <c r="B16" s="6">
        <v>7</v>
      </c>
      <c r="C16" s="6"/>
      <c r="D16" s="9" t="s">
        <v>95</v>
      </c>
      <c r="E16" s="6"/>
      <c r="F16" s="6"/>
      <c r="G16" s="21"/>
      <c r="H16" s="7"/>
      <c r="I16" s="7">
        <f t="shared" si="1"/>
        <v>585</v>
      </c>
      <c r="J16" s="8"/>
    </row>
    <row r="17" spans="1:10" x14ac:dyDescent="0.25">
      <c r="A17" s="15"/>
      <c r="B17" s="6"/>
      <c r="C17" s="6"/>
      <c r="D17" s="10" t="s">
        <v>11</v>
      </c>
      <c r="E17" s="6">
        <v>12</v>
      </c>
      <c r="F17" s="6" t="s">
        <v>35</v>
      </c>
      <c r="G17" s="21">
        <v>48.75</v>
      </c>
      <c r="H17" s="7">
        <f t="shared" si="0"/>
        <v>585</v>
      </c>
      <c r="I17" s="7"/>
      <c r="J17" s="8"/>
    </row>
    <row r="18" spans="1:10" x14ac:dyDescent="0.25">
      <c r="A18" s="15"/>
      <c r="B18" s="6">
        <v>8</v>
      </c>
      <c r="C18" s="6"/>
      <c r="D18" s="9" t="s">
        <v>96</v>
      </c>
      <c r="E18" s="6"/>
      <c r="F18" s="6"/>
      <c r="G18" s="21"/>
      <c r="H18" s="7"/>
      <c r="I18" s="7">
        <f>H19</f>
        <v>243.75</v>
      </c>
      <c r="J18" s="8"/>
    </row>
    <row r="19" spans="1:10" x14ac:dyDescent="0.25">
      <c r="A19" s="15"/>
      <c r="B19" s="6"/>
      <c r="C19" s="6">
        <v>1</v>
      </c>
      <c r="D19" s="10" t="s">
        <v>11</v>
      </c>
      <c r="E19" s="6">
        <v>5</v>
      </c>
      <c r="F19" s="6" t="s">
        <v>35</v>
      </c>
      <c r="G19" s="21">
        <v>48.75</v>
      </c>
      <c r="H19" s="7">
        <f t="shared" si="0"/>
        <v>243.75</v>
      </c>
      <c r="I19" s="7"/>
      <c r="J19" s="8"/>
    </row>
    <row r="20" spans="1:10" x14ac:dyDescent="0.25">
      <c r="A20" s="27">
        <v>2</v>
      </c>
      <c r="B20" s="6"/>
      <c r="C20" s="6"/>
      <c r="D20" s="5" t="s">
        <v>88</v>
      </c>
      <c r="E20" s="6"/>
      <c r="F20" s="6"/>
      <c r="G20" s="21"/>
      <c r="H20" s="7"/>
      <c r="I20" s="7"/>
      <c r="J20" s="8">
        <f>SUM(I21:I34)</f>
        <v>2730</v>
      </c>
    </row>
    <row r="21" spans="1:10" x14ac:dyDescent="0.25">
      <c r="A21" s="15"/>
      <c r="B21" s="6">
        <v>1</v>
      </c>
      <c r="C21" s="6"/>
      <c r="D21" s="34" t="s">
        <v>89</v>
      </c>
      <c r="E21" s="6"/>
      <c r="F21" s="6"/>
      <c r="G21" s="21"/>
      <c r="H21" s="7"/>
      <c r="I21" s="7">
        <f t="shared" ref="I21:I33" si="2">H22</f>
        <v>600</v>
      </c>
      <c r="J21" s="8"/>
    </row>
    <row r="22" spans="1:10" x14ac:dyDescent="0.25">
      <c r="A22" s="15"/>
      <c r="B22" s="6"/>
      <c r="C22" s="6">
        <v>1</v>
      </c>
      <c r="D22" s="58" t="s">
        <v>94</v>
      </c>
      <c r="E22" s="6">
        <v>20</v>
      </c>
      <c r="F22" s="6" t="s">
        <v>35</v>
      </c>
      <c r="G22" s="21">
        <v>30</v>
      </c>
      <c r="H22" s="7">
        <f t="shared" si="0"/>
        <v>600</v>
      </c>
      <c r="I22" s="7"/>
      <c r="J22" s="8"/>
    </row>
    <row r="23" spans="1:10" x14ac:dyDescent="0.25">
      <c r="A23" s="15"/>
      <c r="B23" s="6">
        <v>2</v>
      </c>
      <c r="C23" s="6"/>
      <c r="D23" s="55" t="s">
        <v>90</v>
      </c>
      <c r="E23" s="6"/>
      <c r="F23" s="6"/>
      <c r="G23" s="21"/>
      <c r="H23" s="7"/>
      <c r="I23" s="7">
        <f t="shared" si="2"/>
        <v>450</v>
      </c>
      <c r="J23" s="8"/>
    </row>
    <row r="24" spans="1:10" x14ac:dyDescent="0.25">
      <c r="A24" s="15"/>
      <c r="B24" s="6"/>
      <c r="C24" s="6">
        <v>1</v>
      </c>
      <c r="D24" s="58" t="s">
        <v>94</v>
      </c>
      <c r="E24" s="6">
        <v>15</v>
      </c>
      <c r="F24" s="6" t="s">
        <v>35</v>
      </c>
      <c r="G24" s="21">
        <v>30</v>
      </c>
      <c r="H24" s="7">
        <f t="shared" si="0"/>
        <v>450</v>
      </c>
      <c r="I24" s="7"/>
      <c r="J24" s="8"/>
    </row>
    <row r="25" spans="1:10" x14ac:dyDescent="0.25">
      <c r="A25" s="15"/>
      <c r="B25" s="6">
        <v>3</v>
      </c>
      <c r="C25" s="6"/>
      <c r="D25" s="34" t="s">
        <v>91</v>
      </c>
      <c r="E25" s="6"/>
      <c r="F25" s="6"/>
      <c r="G25" s="21"/>
      <c r="H25" s="7"/>
      <c r="I25" s="7">
        <f t="shared" si="2"/>
        <v>450</v>
      </c>
      <c r="J25" s="8"/>
    </row>
    <row r="26" spans="1:10" x14ac:dyDescent="0.25">
      <c r="A26" s="15"/>
      <c r="B26" s="6"/>
      <c r="C26" s="6">
        <v>1</v>
      </c>
      <c r="D26" s="58" t="s">
        <v>94</v>
      </c>
      <c r="E26" s="6">
        <v>15</v>
      </c>
      <c r="F26" s="6" t="s">
        <v>35</v>
      </c>
      <c r="G26" s="21">
        <v>30</v>
      </c>
      <c r="H26" s="7">
        <f t="shared" si="0"/>
        <v>450</v>
      </c>
      <c r="I26" s="7"/>
      <c r="J26" s="8"/>
    </row>
    <row r="27" spans="1:10" x14ac:dyDescent="0.25">
      <c r="A27" s="15"/>
      <c r="B27" s="6">
        <v>4</v>
      </c>
      <c r="C27" s="6"/>
      <c r="D27" s="34" t="s">
        <v>92</v>
      </c>
      <c r="E27" s="6"/>
      <c r="F27" s="6"/>
      <c r="G27" s="21"/>
      <c r="H27" s="7"/>
      <c r="I27" s="7">
        <f t="shared" si="2"/>
        <v>600</v>
      </c>
      <c r="J27" s="8"/>
    </row>
    <row r="28" spans="1:10" x14ac:dyDescent="0.25">
      <c r="A28" s="15"/>
      <c r="B28" s="6"/>
      <c r="C28" s="6">
        <v>1</v>
      </c>
      <c r="D28" s="58" t="s">
        <v>94</v>
      </c>
      <c r="E28" s="6">
        <v>20</v>
      </c>
      <c r="F28" s="6" t="s">
        <v>35</v>
      </c>
      <c r="G28" s="21">
        <v>30</v>
      </c>
      <c r="H28" s="7">
        <f t="shared" si="0"/>
        <v>600</v>
      </c>
      <c r="I28" s="7"/>
      <c r="J28" s="8"/>
    </row>
    <row r="29" spans="1:10" x14ac:dyDescent="0.25">
      <c r="A29" s="15"/>
      <c r="B29" s="6">
        <v>5</v>
      </c>
      <c r="C29" s="6"/>
      <c r="D29" s="55" t="s">
        <v>93</v>
      </c>
      <c r="E29" s="6"/>
      <c r="F29" s="6"/>
      <c r="G29" s="21"/>
      <c r="H29" s="7"/>
      <c r="I29" s="7">
        <f t="shared" si="2"/>
        <v>150</v>
      </c>
      <c r="J29" s="8"/>
    </row>
    <row r="30" spans="1:10" x14ac:dyDescent="0.25">
      <c r="A30" s="15"/>
      <c r="B30" s="6"/>
      <c r="C30" s="6">
        <v>1</v>
      </c>
      <c r="D30" s="58" t="s">
        <v>94</v>
      </c>
      <c r="E30" s="6">
        <v>5</v>
      </c>
      <c r="F30" s="6" t="s">
        <v>35</v>
      </c>
      <c r="G30" s="21">
        <v>30</v>
      </c>
      <c r="H30" s="7">
        <f t="shared" si="0"/>
        <v>150</v>
      </c>
      <c r="I30" s="7"/>
      <c r="J30" s="8"/>
    </row>
    <row r="31" spans="1:10" x14ac:dyDescent="0.25">
      <c r="A31" s="15"/>
      <c r="B31" s="6">
        <v>6</v>
      </c>
      <c r="C31" s="6"/>
      <c r="D31" s="55" t="s">
        <v>97</v>
      </c>
      <c r="E31" s="6"/>
      <c r="F31" s="6"/>
      <c r="G31" s="21"/>
      <c r="H31" s="7"/>
      <c r="I31" s="7">
        <f t="shared" si="2"/>
        <v>300</v>
      </c>
      <c r="J31" s="8"/>
    </row>
    <row r="32" spans="1:10" x14ac:dyDescent="0.25">
      <c r="A32" s="15"/>
      <c r="B32" s="6"/>
      <c r="C32" s="6">
        <v>1</v>
      </c>
      <c r="D32" s="58" t="s">
        <v>94</v>
      </c>
      <c r="E32" s="6">
        <v>10</v>
      </c>
      <c r="F32" s="6" t="s">
        <v>35</v>
      </c>
      <c r="G32" s="21">
        <v>30</v>
      </c>
      <c r="H32" s="7">
        <f t="shared" si="0"/>
        <v>300</v>
      </c>
      <c r="I32" s="7"/>
      <c r="J32" s="8"/>
    </row>
    <row r="33" spans="1:10" x14ac:dyDescent="0.25">
      <c r="A33" s="15"/>
      <c r="B33" s="6">
        <v>7</v>
      </c>
      <c r="C33" s="6"/>
      <c r="D33" s="55" t="s">
        <v>98</v>
      </c>
      <c r="E33" s="6"/>
      <c r="F33" s="6"/>
      <c r="G33" s="21"/>
      <c r="H33" s="7"/>
      <c r="I33" s="7">
        <f t="shared" si="2"/>
        <v>180</v>
      </c>
      <c r="J33" s="8"/>
    </row>
    <row r="34" spans="1:10" x14ac:dyDescent="0.25">
      <c r="A34" s="15"/>
      <c r="B34" s="6"/>
      <c r="C34" s="6">
        <v>1</v>
      </c>
      <c r="D34" s="58" t="s">
        <v>94</v>
      </c>
      <c r="E34" s="6">
        <v>6</v>
      </c>
      <c r="F34" s="6" t="s">
        <v>35</v>
      </c>
      <c r="G34" s="21">
        <v>30</v>
      </c>
      <c r="H34" s="7">
        <f t="shared" si="0"/>
        <v>180</v>
      </c>
      <c r="I34" s="7"/>
      <c r="J34" s="8"/>
    </row>
    <row r="35" spans="1:10" x14ac:dyDescent="0.25">
      <c r="A35" s="27">
        <v>2</v>
      </c>
      <c r="B35" s="6"/>
      <c r="C35" s="6"/>
      <c r="D35" s="5" t="s">
        <v>99</v>
      </c>
      <c r="E35" s="6"/>
      <c r="F35" s="6"/>
      <c r="G35" s="7"/>
      <c r="H35" s="7"/>
      <c r="I35" s="7"/>
      <c r="J35" s="8">
        <f>SUM(I36:I53)</f>
        <v>7575</v>
      </c>
    </row>
    <row r="36" spans="1:10" x14ac:dyDescent="0.25">
      <c r="A36" s="6"/>
      <c r="B36" s="15">
        <v>1</v>
      </c>
      <c r="C36" s="15"/>
      <c r="D36" s="30" t="s">
        <v>25</v>
      </c>
      <c r="E36" s="6"/>
      <c r="F36" s="6"/>
      <c r="G36" s="7"/>
      <c r="H36" s="7"/>
      <c r="I36" s="7">
        <f>H37</f>
        <v>1500</v>
      </c>
      <c r="J36" s="8"/>
    </row>
    <row r="37" spans="1:10" x14ac:dyDescent="0.25">
      <c r="A37" s="6"/>
      <c r="B37" s="15"/>
      <c r="C37" s="15">
        <v>1</v>
      </c>
      <c r="D37" s="30" t="s">
        <v>30</v>
      </c>
      <c r="E37" s="6">
        <v>40</v>
      </c>
      <c r="F37" s="6" t="s">
        <v>35</v>
      </c>
      <c r="G37" s="21">
        <v>37.5</v>
      </c>
      <c r="H37" s="7">
        <f>E37*G37</f>
        <v>1500</v>
      </c>
      <c r="I37" s="7"/>
      <c r="J37" s="8"/>
    </row>
    <row r="38" spans="1:10" x14ac:dyDescent="0.25">
      <c r="A38" s="6"/>
      <c r="B38" s="15">
        <v>2</v>
      </c>
      <c r="C38" s="15"/>
      <c r="D38" s="29" t="s">
        <v>31</v>
      </c>
      <c r="E38" s="6"/>
      <c r="F38" s="6"/>
      <c r="G38" s="7"/>
      <c r="H38" s="7"/>
      <c r="I38" s="7">
        <f t="shared" ref="I38:I44" si="3">H39</f>
        <v>1125</v>
      </c>
      <c r="J38" s="8"/>
    </row>
    <row r="39" spans="1:10" x14ac:dyDescent="0.25">
      <c r="A39" s="6"/>
      <c r="B39" s="15"/>
      <c r="C39" s="15">
        <v>1</v>
      </c>
      <c r="D39" s="30" t="s">
        <v>30</v>
      </c>
      <c r="E39" s="6">
        <v>30</v>
      </c>
      <c r="F39" s="6" t="s">
        <v>35</v>
      </c>
      <c r="G39" s="21">
        <v>37.5</v>
      </c>
      <c r="H39" s="7">
        <f t="shared" ref="H39:H53" si="4">E39*G39</f>
        <v>1125</v>
      </c>
      <c r="I39" s="7"/>
      <c r="J39" s="8"/>
    </row>
    <row r="40" spans="1:10" x14ac:dyDescent="0.25">
      <c r="A40" s="6"/>
      <c r="B40" s="15">
        <v>3</v>
      </c>
      <c r="C40" s="15"/>
      <c r="D40" s="29" t="s">
        <v>32</v>
      </c>
      <c r="E40" s="6"/>
      <c r="F40" s="6"/>
      <c r="G40" s="7"/>
      <c r="H40" s="7"/>
      <c r="I40" s="7">
        <f t="shared" si="3"/>
        <v>1125</v>
      </c>
      <c r="J40" s="8"/>
    </row>
    <row r="41" spans="1:10" x14ac:dyDescent="0.25">
      <c r="A41" s="6"/>
      <c r="B41" s="15"/>
      <c r="C41" s="15">
        <v>1</v>
      </c>
      <c r="D41" s="30" t="s">
        <v>30</v>
      </c>
      <c r="E41" s="6">
        <v>30</v>
      </c>
      <c r="F41" s="6" t="s">
        <v>35</v>
      </c>
      <c r="G41" s="21">
        <v>37.5</v>
      </c>
      <c r="H41" s="7">
        <f t="shared" si="4"/>
        <v>1125</v>
      </c>
      <c r="I41" s="7"/>
      <c r="J41" s="8"/>
    </row>
    <row r="42" spans="1:10" x14ac:dyDescent="0.25">
      <c r="A42" s="6"/>
      <c r="B42" s="15">
        <v>4</v>
      </c>
      <c r="C42" s="6"/>
      <c r="D42" s="30" t="s">
        <v>26</v>
      </c>
      <c r="E42" s="6"/>
      <c r="F42" s="6"/>
      <c r="G42" s="7"/>
      <c r="H42" s="7"/>
      <c r="I42" s="7">
        <f t="shared" si="3"/>
        <v>1200</v>
      </c>
      <c r="J42" s="8"/>
    </row>
    <row r="43" spans="1:10" x14ac:dyDescent="0.25">
      <c r="A43" s="6"/>
      <c r="B43" s="15"/>
      <c r="C43" s="6">
        <v>1</v>
      </c>
      <c r="D43" s="30" t="s">
        <v>30</v>
      </c>
      <c r="E43" s="6">
        <v>32</v>
      </c>
      <c r="F43" s="6" t="s">
        <v>35</v>
      </c>
      <c r="G43" s="21">
        <v>37.5</v>
      </c>
      <c r="H43" s="7">
        <f t="shared" si="4"/>
        <v>1200</v>
      </c>
      <c r="I43" s="7"/>
      <c r="J43" s="8"/>
    </row>
    <row r="44" spans="1:10" x14ac:dyDescent="0.25">
      <c r="A44" s="6"/>
      <c r="B44" s="15">
        <v>5</v>
      </c>
      <c r="C44" s="15"/>
      <c r="D44" s="30" t="s">
        <v>27</v>
      </c>
      <c r="E44" s="6"/>
      <c r="F44" s="6"/>
      <c r="G44" s="7"/>
      <c r="H44" s="7"/>
      <c r="I44" s="7">
        <f t="shared" si="3"/>
        <v>1312.5</v>
      </c>
      <c r="J44" s="8"/>
    </row>
    <row r="45" spans="1:10" x14ac:dyDescent="0.25">
      <c r="A45" s="6"/>
      <c r="B45" s="15"/>
      <c r="C45" s="15">
        <v>1</v>
      </c>
      <c r="D45" s="29" t="s">
        <v>30</v>
      </c>
      <c r="E45" s="6">
        <v>35</v>
      </c>
      <c r="F45" s="6" t="s">
        <v>35</v>
      </c>
      <c r="G45" s="21">
        <v>37.5</v>
      </c>
      <c r="H45" s="7">
        <f t="shared" si="4"/>
        <v>1312.5</v>
      </c>
      <c r="I45" s="7"/>
      <c r="J45" s="8"/>
    </row>
    <row r="46" spans="1:10" x14ac:dyDescent="0.25">
      <c r="A46" s="24"/>
      <c r="B46" s="15">
        <v>6</v>
      </c>
      <c r="C46" s="6"/>
      <c r="D46" s="29" t="s">
        <v>33</v>
      </c>
      <c r="E46" s="6"/>
      <c r="F46" s="6"/>
      <c r="G46" s="7"/>
      <c r="H46" s="7"/>
      <c r="I46" s="7">
        <f>H47</f>
        <v>450</v>
      </c>
      <c r="J46" s="8"/>
    </row>
    <row r="47" spans="1:10" x14ac:dyDescent="0.25">
      <c r="A47" s="6"/>
      <c r="B47" s="15"/>
      <c r="C47" s="6">
        <v>1</v>
      </c>
      <c r="D47" s="29" t="s">
        <v>30</v>
      </c>
      <c r="E47" s="6">
        <v>15</v>
      </c>
      <c r="F47" s="6" t="s">
        <v>35</v>
      </c>
      <c r="G47" s="21">
        <v>30</v>
      </c>
      <c r="H47" s="7">
        <f>E47*G47</f>
        <v>450</v>
      </c>
      <c r="I47" s="8"/>
      <c r="J47" s="8"/>
    </row>
    <row r="48" spans="1:10" x14ac:dyDescent="0.25">
      <c r="A48" s="6"/>
      <c r="B48" s="15">
        <v>7</v>
      </c>
      <c r="C48" s="15"/>
      <c r="D48" s="30" t="s">
        <v>28</v>
      </c>
      <c r="E48" s="6"/>
      <c r="F48" s="6"/>
      <c r="G48" s="7"/>
      <c r="H48" s="7"/>
      <c r="I48" s="7">
        <f>SUM(H49:H50)</f>
        <v>600</v>
      </c>
      <c r="J48" s="8"/>
    </row>
    <row r="49" spans="1:10" x14ac:dyDescent="0.25">
      <c r="A49" s="6"/>
      <c r="B49" s="15"/>
      <c r="C49" s="15">
        <v>1</v>
      </c>
      <c r="D49" s="58" t="s">
        <v>94</v>
      </c>
      <c r="E49" s="6">
        <v>20</v>
      </c>
      <c r="F49" s="6" t="s">
        <v>35</v>
      </c>
      <c r="G49" s="21">
        <v>30</v>
      </c>
      <c r="H49" s="7">
        <f>E49*G49</f>
        <v>600</v>
      </c>
      <c r="I49" s="7"/>
      <c r="J49" s="8"/>
    </row>
    <row r="50" spans="1:10" x14ac:dyDescent="0.25">
      <c r="A50" s="6"/>
      <c r="B50" s="15">
        <v>8</v>
      </c>
      <c r="C50" s="15"/>
      <c r="D50" s="30" t="s">
        <v>100</v>
      </c>
      <c r="E50" s="6"/>
      <c r="F50" s="6"/>
      <c r="G50" s="21"/>
      <c r="H50" s="7"/>
      <c r="I50" s="7">
        <f t="shared" ref="I50" si="5">SUM(H51:H52)</f>
        <v>112.5</v>
      </c>
      <c r="J50" s="8"/>
    </row>
    <row r="51" spans="1:10" x14ac:dyDescent="0.25">
      <c r="A51" s="24"/>
      <c r="B51" s="15"/>
      <c r="C51" s="15">
        <v>1</v>
      </c>
      <c r="D51" s="29" t="s">
        <v>30</v>
      </c>
      <c r="E51" s="6">
        <v>3</v>
      </c>
      <c r="F51" s="6" t="s">
        <v>35</v>
      </c>
      <c r="G51" s="21">
        <v>37.5</v>
      </c>
      <c r="H51" s="7">
        <f>E51*G51</f>
        <v>112.5</v>
      </c>
      <c r="I51" s="7"/>
      <c r="J51" s="8"/>
    </row>
    <row r="52" spans="1:10" x14ac:dyDescent="0.25">
      <c r="A52" s="6"/>
      <c r="B52" s="15">
        <v>9</v>
      </c>
      <c r="C52" s="15"/>
      <c r="D52" s="30" t="s">
        <v>29</v>
      </c>
      <c r="E52" s="6"/>
      <c r="F52" s="6"/>
      <c r="G52" s="7"/>
      <c r="H52" s="7"/>
      <c r="I52" s="7">
        <f>H53</f>
        <v>150</v>
      </c>
      <c r="J52" s="8"/>
    </row>
    <row r="53" spans="1:10" x14ac:dyDescent="0.25">
      <c r="A53" s="6"/>
      <c r="B53" s="15"/>
      <c r="C53" s="15">
        <v>1</v>
      </c>
      <c r="D53" s="30" t="s">
        <v>30</v>
      </c>
      <c r="E53" s="6">
        <v>4</v>
      </c>
      <c r="F53" s="6" t="s">
        <v>35</v>
      </c>
      <c r="G53" s="21">
        <v>37.5</v>
      </c>
      <c r="H53" s="7">
        <f t="shared" si="4"/>
        <v>150</v>
      </c>
      <c r="I53" s="7"/>
      <c r="J53" s="8"/>
    </row>
    <row r="54" spans="1:10" x14ac:dyDescent="0.25">
      <c r="A54" s="24">
        <v>3</v>
      </c>
      <c r="B54" s="27"/>
      <c r="C54" s="27"/>
      <c r="D54" s="26" t="s">
        <v>36</v>
      </c>
      <c r="E54" s="24"/>
      <c r="F54" s="24"/>
      <c r="G54" s="28"/>
      <c r="H54" s="8"/>
      <c r="I54" s="8"/>
      <c r="J54" s="8">
        <f>SUM(I55:I66)</f>
        <v>3187.5</v>
      </c>
    </row>
    <row r="55" spans="1:10" x14ac:dyDescent="0.25">
      <c r="A55" s="24"/>
      <c r="B55" s="15">
        <v>1</v>
      </c>
      <c r="C55" s="27"/>
      <c r="D55" s="30" t="s">
        <v>45</v>
      </c>
      <c r="E55" s="24"/>
      <c r="F55" s="24"/>
      <c r="G55" s="28"/>
      <c r="H55" s="8"/>
      <c r="I55" s="7">
        <f>H56</f>
        <v>187.5</v>
      </c>
      <c r="J55" s="8"/>
    </row>
    <row r="56" spans="1:10" x14ac:dyDescent="0.25">
      <c r="A56" s="24"/>
      <c r="B56" s="15"/>
      <c r="C56" s="15">
        <v>1</v>
      </c>
      <c r="D56" s="29" t="s">
        <v>54</v>
      </c>
      <c r="E56" s="6">
        <v>5</v>
      </c>
      <c r="F56" s="6" t="s">
        <v>35</v>
      </c>
      <c r="G56" s="21">
        <v>37.5</v>
      </c>
      <c r="H56" s="7">
        <f>E56*G56</f>
        <v>187.5</v>
      </c>
      <c r="I56" s="7"/>
      <c r="J56" s="8"/>
    </row>
    <row r="57" spans="1:10" x14ac:dyDescent="0.25">
      <c r="A57" s="24"/>
      <c r="B57" s="15">
        <v>2</v>
      </c>
      <c r="C57" s="27"/>
      <c r="D57" s="56" t="s">
        <v>102</v>
      </c>
      <c r="E57" s="24"/>
      <c r="F57" s="24"/>
      <c r="G57" s="28"/>
      <c r="H57" s="8"/>
      <c r="I57" s="7">
        <f>H58</f>
        <v>1500</v>
      </c>
      <c r="J57" s="8"/>
    </row>
    <row r="58" spans="1:10" x14ac:dyDescent="0.25">
      <c r="A58" s="24"/>
      <c r="B58" s="15"/>
      <c r="C58" s="15">
        <v>1</v>
      </c>
      <c r="D58" s="29" t="s">
        <v>54</v>
      </c>
      <c r="E58" s="6">
        <v>40</v>
      </c>
      <c r="F58" s="6" t="s">
        <v>35</v>
      </c>
      <c r="G58" s="21">
        <v>37.5</v>
      </c>
      <c r="H58" s="7">
        <f>E58*G58</f>
        <v>1500</v>
      </c>
      <c r="I58" s="7"/>
      <c r="J58" s="8"/>
    </row>
    <row r="59" spans="1:10" x14ac:dyDescent="0.25">
      <c r="A59" s="24"/>
      <c r="B59" s="15">
        <v>3</v>
      </c>
      <c r="C59" s="27"/>
      <c r="D59" s="34" t="s">
        <v>103</v>
      </c>
      <c r="E59" s="24"/>
      <c r="F59" s="24"/>
      <c r="G59" s="28"/>
      <c r="H59" s="8"/>
      <c r="I59" s="7">
        <f>H60</f>
        <v>150</v>
      </c>
      <c r="J59" s="8"/>
    </row>
    <row r="60" spans="1:10" x14ac:dyDescent="0.25">
      <c r="A60" s="24"/>
      <c r="B60" s="15"/>
      <c r="C60" s="15">
        <v>1</v>
      </c>
      <c r="D60" s="29" t="s">
        <v>54</v>
      </c>
      <c r="E60" s="6">
        <v>4</v>
      </c>
      <c r="F60" s="6" t="s">
        <v>35</v>
      </c>
      <c r="G60" s="21">
        <v>37.5</v>
      </c>
      <c r="H60" s="7">
        <f>E60*G60</f>
        <v>150</v>
      </c>
      <c r="I60" s="7"/>
      <c r="J60" s="8"/>
    </row>
    <row r="61" spans="1:10" x14ac:dyDescent="0.25">
      <c r="A61" s="24"/>
      <c r="B61" s="15">
        <v>4</v>
      </c>
      <c r="C61" s="27"/>
      <c r="D61" s="34" t="s">
        <v>105</v>
      </c>
      <c r="E61" s="24"/>
      <c r="F61" s="6"/>
      <c r="G61" s="21"/>
      <c r="H61" s="7"/>
      <c r="I61" s="7">
        <f t="shared" ref="I61:I63" si="6">H62</f>
        <v>300</v>
      </c>
      <c r="J61" s="8"/>
    </row>
    <row r="62" spans="1:10" x14ac:dyDescent="0.25">
      <c r="A62" s="24"/>
      <c r="B62" s="15"/>
      <c r="C62" s="15">
        <v>1</v>
      </c>
      <c r="D62" s="58" t="s">
        <v>54</v>
      </c>
      <c r="E62" s="6">
        <v>8</v>
      </c>
      <c r="F62" s="6" t="s">
        <v>35</v>
      </c>
      <c r="G62" s="21">
        <v>37.5</v>
      </c>
      <c r="H62" s="7">
        <f t="shared" ref="H62:H64" si="7">E62*G62</f>
        <v>300</v>
      </c>
      <c r="I62" s="7"/>
      <c r="J62" s="8"/>
    </row>
    <row r="63" spans="1:10" x14ac:dyDescent="0.25">
      <c r="A63" s="24"/>
      <c r="B63" s="15">
        <v>5</v>
      </c>
      <c r="C63" s="27"/>
      <c r="D63" s="34" t="s">
        <v>104</v>
      </c>
      <c r="E63" s="24"/>
      <c r="F63" s="6"/>
      <c r="G63" s="21"/>
      <c r="H63" s="7"/>
      <c r="I63" s="7">
        <f t="shared" si="6"/>
        <v>300</v>
      </c>
      <c r="J63" s="8"/>
    </row>
    <row r="64" spans="1:10" x14ac:dyDescent="0.25">
      <c r="A64" s="24"/>
      <c r="B64" s="15"/>
      <c r="C64" s="15">
        <v>1</v>
      </c>
      <c r="D64" s="29" t="s">
        <v>54</v>
      </c>
      <c r="E64" s="6">
        <v>8</v>
      </c>
      <c r="F64" s="6" t="s">
        <v>35</v>
      </c>
      <c r="G64" s="21">
        <v>37.5</v>
      </c>
      <c r="H64" s="7">
        <f t="shared" si="7"/>
        <v>300</v>
      </c>
      <c r="I64" s="7"/>
      <c r="J64" s="8"/>
    </row>
    <row r="65" spans="1:10" x14ac:dyDescent="0.25">
      <c r="A65" s="6"/>
      <c r="B65" s="6">
        <v>6</v>
      </c>
      <c r="C65" s="6"/>
      <c r="D65" s="25" t="s">
        <v>55</v>
      </c>
      <c r="E65" s="6"/>
      <c r="F65" s="6"/>
      <c r="G65" s="7"/>
      <c r="H65" s="7"/>
      <c r="I65" s="7">
        <f>H66</f>
        <v>750</v>
      </c>
      <c r="J65" s="8"/>
    </row>
    <row r="66" spans="1:10" x14ac:dyDescent="0.25">
      <c r="A66" s="6"/>
      <c r="B66" s="15"/>
      <c r="C66" s="15">
        <v>1</v>
      </c>
      <c r="D66" s="29" t="s">
        <v>54</v>
      </c>
      <c r="E66" s="6">
        <v>20</v>
      </c>
      <c r="F66" s="6" t="s">
        <v>35</v>
      </c>
      <c r="G66" s="21">
        <v>37.5</v>
      </c>
      <c r="H66" s="7">
        <f>E66*G66</f>
        <v>750</v>
      </c>
      <c r="I66" s="7"/>
      <c r="J66" s="8"/>
    </row>
    <row r="67" spans="1:10" x14ac:dyDescent="0.25">
      <c r="E67" s="12">
        <f>SUM(E5:E66)</f>
        <v>454</v>
      </c>
    </row>
    <row r="68" spans="1:10" ht="15.75" x14ac:dyDescent="0.25">
      <c r="A68" s="64" t="s">
        <v>7</v>
      </c>
      <c r="B68" s="65"/>
      <c r="C68" s="65"/>
      <c r="D68" s="65"/>
      <c r="E68" s="65"/>
      <c r="F68" s="65"/>
      <c r="G68" s="65"/>
      <c r="H68" s="65"/>
      <c r="I68" s="66"/>
      <c r="J68" s="11">
        <f>SUM(J3:J67)</f>
        <v>16856.25</v>
      </c>
    </row>
  </sheetData>
  <mergeCells count="2">
    <mergeCell ref="A1:J1"/>
    <mergeCell ref="A68:I6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37B84-4A98-490C-A691-EA2BE36C427D}">
  <dimension ref="A1:J8"/>
  <sheetViews>
    <sheetView workbookViewId="0">
      <selection sqref="A1:J8"/>
    </sheetView>
  </sheetViews>
  <sheetFormatPr baseColWidth="10" defaultColWidth="8.7109375" defaultRowHeight="15" x14ac:dyDescent="0.25"/>
  <cols>
    <col min="1" max="3" width="5.5703125" style="12" customWidth="1"/>
    <col min="4" max="4" width="42.85546875" style="1" customWidth="1"/>
    <col min="5" max="5" width="11.5703125" style="12" bestFit="1" customWidth="1"/>
    <col min="6" max="6" width="11.85546875" style="12" bestFit="1" customWidth="1"/>
    <col min="7" max="7" width="12.5703125" style="13" customWidth="1"/>
    <col min="8" max="9" width="14.5703125" style="13" customWidth="1"/>
    <col min="10" max="10" width="14.5703125" style="14" customWidth="1"/>
    <col min="11" max="16384" width="8.7109375" style="1"/>
  </cols>
  <sheetData>
    <row r="1" spans="1:10" ht="21" x14ac:dyDescent="0.35">
      <c r="A1" s="62" t="s">
        <v>51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s="4" customFormat="1" ht="18.75" x14ac:dyDescent="0.3">
      <c r="A2" s="2" t="s">
        <v>8</v>
      </c>
      <c r="B2" s="2" t="s">
        <v>9</v>
      </c>
      <c r="C2" s="2" t="s">
        <v>10</v>
      </c>
      <c r="D2" s="2" t="s">
        <v>1</v>
      </c>
      <c r="E2" s="2" t="s">
        <v>0</v>
      </c>
      <c r="F2" s="2" t="s">
        <v>2</v>
      </c>
      <c r="G2" s="3" t="s">
        <v>3</v>
      </c>
      <c r="H2" s="3" t="s">
        <v>4</v>
      </c>
      <c r="I2" s="3" t="s">
        <v>5</v>
      </c>
      <c r="J2" s="3" t="s">
        <v>6</v>
      </c>
    </row>
    <row r="3" spans="1:10" x14ac:dyDescent="0.25">
      <c r="A3" s="27">
        <v>1</v>
      </c>
      <c r="B3" s="6"/>
      <c r="C3" s="6"/>
      <c r="D3" s="60" t="s">
        <v>101</v>
      </c>
      <c r="E3" s="6"/>
      <c r="F3" s="6"/>
      <c r="G3" s="7"/>
      <c r="H3" s="7"/>
      <c r="I3" s="7"/>
      <c r="J3" s="8">
        <f>I4</f>
        <v>375</v>
      </c>
    </row>
    <row r="4" spans="1:10" x14ac:dyDescent="0.25">
      <c r="A4" s="6"/>
      <c r="B4" s="15">
        <v>1</v>
      </c>
      <c r="C4" s="15"/>
      <c r="D4" s="29" t="s">
        <v>34</v>
      </c>
      <c r="E4" s="6">
        <v>10</v>
      </c>
      <c r="F4" s="6" t="s">
        <v>35</v>
      </c>
      <c r="G4" s="21">
        <v>37.5</v>
      </c>
      <c r="H4" s="7"/>
      <c r="I4" s="7">
        <f t="shared" ref="I4" si="0">E4*G4</f>
        <v>375</v>
      </c>
      <c r="J4" s="8"/>
    </row>
    <row r="5" spans="1:10" x14ac:dyDescent="0.25">
      <c r="A5" s="24">
        <v>2</v>
      </c>
      <c r="B5" s="15"/>
      <c r="C5" s="15"/>
      <c r="D5" s="60" t="s">
        <v>38</v>
      </c>
      <c r="E5" s="6"/>
      <c r="F5" s="6"/>
      <c r="G5" s="7"/>
      <c r="H5" s="7"/>
      <c r="I5" s="7"/>
      <c r="J5" s="8">
        <f>I6</f>
        <v>150</v>
      </c>
    </row>
    <row r="6" spans="1:10" x14ac:dyDescent="0.25">
      <c r="A6" s="6"/>
      <c r="B6" s="15">
        <v>1</v>
      </c>
      <c r="C6" s="15"/>
      <c r="D6" s="29" t="s">
        <v>34</v>
      </c>
      <c r="E6" s="6">
        <v>4</v>
      </c>
      <c r="F6" s="6" t="s">
        <v>35</v>
      </c>
      <c r="G6" s="21">
        <v>37.5</v>
      </c>
      <c r="H6" s="7"/>
      <c r="I6" s="7">
        <f t="shared" ref="I6" si="1">E6*G6</f>
        <v>150</v>
      </c>
      <c r="J6" s="8"/>
    </row>
    <row r="8" spans="1:10" ht="15.75" x14ac:dyDescent="0.25">
      <c r="A8" s="63" t="s">
        <v>7</v>
      </c>
      <c r="B8" s="63"/>
      <c r="C8" s="63"/>
      <c r="D8" s="63"/>
      <c r="E8" s="63"/>
      <c r="F8" s="63"/>
      <c r="G8" s="63"/>
      <c r="H8" s="63"/>
      <c r="I8" s="63"/>
      <c r="J8" s="11">
        <f>SUM(J3:J7)</f>
        <v>525</v>
      </c>
    </row>
  </sheetData>
  <mergeCells count="2">
    <mergeCell ref="A1:J1"/>
    <mergeCell ref="A8:I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CFCCB-48E0-4F53-AF52-836608C20BD0}">
  <dimension ref="A1:J10"/>
  <sheetViews>
    <sheetView workbookViewId="0">
      <selection sqref="A1:J10"/>
    </sheetView>
  </sheetViews>
  <sheetFormatPr baseColWidth="10" defaultColWidth="8.7109375" defaultRowHeight="15" x14ac:dyDescent="0.25"/>
  <cols>
    <col min="1" max="3" width="5.5703125" style="12" customWidth="1"/>
    <col min="4" max="4" width="42.85546875" style="1" customWidth="1"/>
    <col min="5" max="5" width="11.5703125" style="12" bestFit="1" customWidth="1"/>
    <col min="6" max="6" width="11.85546875" style="12" bestFit="1" customWidth="1"/>
    <col min="7" max="7" width="12.5703125" style="13" customWidth="1"/>
    <col min="8" max="9" width="14.5703125" style="13" customWidth="1"/>
    <col min="10" max="10" width="14.5703125" style="14" customWidth="1"/>
    <col min="11" max="16384" width="8.7109375" style="1"/>
  </cols>
  <sheetData>
    <row r="1" spans="1:10" ht="21" x14ac:dyDescent="0.35">
      <c r="A1" s="62" t="s">
        <v>53</v>
      </c>
      <c r="B1" s="62"/>
      <c r="C1" s="62"/>
      <c r="D1" s="62"/>
      <c r="E1" s="62"/>
      <c r="F1" s="62"/>
      <c r="G1" s="62"/>
      <c r="H1" s="62"/>
      <c r="I1" s="62"/>
      <c r="J1" s="62"/>
    </row>
    <row r="3" spans="1:10" ht="15.75" x14ac:dyDescent="0.25">
      <c r="D3" s="33" t="s">
        <v>23</v>
      </c>
      <c r="E3" s="61">
        <v>5638.95</v>
      </c>
    </row>
    <row r="4" spans="1:10" ht="15.75" x14ac:dyDescent="0.25">
      <c r="D4" s="33" t="s">
        <v>24</v>
      </c>
      <c r="E4" s="61">
        <v>16856.25</v>
      </c>
    </row>
    <row r="5" spans="1:10" ht="15.75" x14ac:dyDescent="0.25">
      <c r="D5" s="33" t="s">
        <v>51</v>
      </c>
      <c r="E5" s="61">
        <v>525</v>
      </c>
    </row>
    <row r="6" spans="1:10" x14ac:dyDescent="0.25">
      <c r="D6" s="38" t="s">
        <v>7</v>
      </c>
      <c r="E6" s="39">
        <f>SUM(E3:E5)</f>
        <v>23020.2</v>
      </c>
    </row>
    <row r="7" spans="1:10" ht="15.75" thickBot="1" x14ac:dyDescent="0.3"/>
    <row r="8" spans="1:10" ht="15.75" thickBot="1" x14ac:dyDescent="0.3">
      <c r="D8" s="41" t="s">
        <v>53</v>
      </c>
      <c r="E8" s="42">
        <f>E6*F8</f>
        <v>3453.03</v>
      </c>
      <c r="F8" s="40">
        <v>0.15</v>
      </c>
    </row>
    <row r="10" spans="1:10" x14ac:dyDescent="0.25">
      <c r="D10" s="33" t="s">
        <v>7</v>
      </c>
      <c r="E10" s="37">
        <f>E8+E6</f>
        <v>26473.23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tabSelected="1" workbookViewId="0">
      <selection activeCell="E16" sqref="E16"/>
    </sheetView>
  </sheetViews>
  <sheetFormatPr baseColWidth="10" defaultColWidth="10.85546875" defaultRowHeight="15" x14ac:dyDescent="0.25"/>
  <cols>
    <col min="1" max="1" width="9.85546875" style="12" bestFit="1" customWidth="1"/>
    <col min="2" max="2" width="6.85546875" style="12" bestFit="1" customWidth="1"/>
    <col min="3" max="3" width="53" style="1" customWidth="1"/>
    <col min="4" max="5" width="14.5703125" style="1" customWidth="1"/>
    <col min="6" max="16384" width="10.85546875" style="1"/>
  </cols>
  <sheetData>
    <row r="1" spans="1:7" ht="21" x14ac:dyDescent="0.35">
      <c r="A1" s="67" t="s">
        <v>76</v>
      </c>
      <c r="B1" s="67"/>
      <c r="C1" s="67"/>
      <c r="D1" s="67"/>
      <c r="E1" s="67"/>
    </row>
    <row r="2" spans="1:7" s="4" customFormat="1" ht="18.75" x14ac:dyDescent="0.3">
      <c r="A2" s="2" t="s">
        <v>12</v>
      </c>
      <c r="B2" s="2" t="s">
        <v>20</v>
      </c>
      <c r="C2" s="2" t="s">
        <v>12</v>
      </c>
      <c r="D2" s="2" t="s">
        <v>13</v>
      </c>
      <c r="E2" s="2" t="s">
        <v>6</v>
      </c>
    </row>
    <row r="3" spans="1:7" x14ac:dyDescent="0.25">
      <c r="A3" s="27">
        <v>1</v>
      </c>
      <c r="B3" s="15"/>
      <c r="C3" s="5" t="s">
        <v>23</v>
      </c>
      <c r="D3" s="7"/>
      <c r="E3" s="8">
        <f>SUM(D4:D6)</f>
        <v>5337.0924999999997</v>
      </c>
    </row>
    <row r="4" spans="1:7" x14ac:dyDescent="0.25">
      <c r="A4" s="15"/>
      <c r="B4" s="15">
        <v>1</v>
      </c>
      <c r="C4" s="9" t="s">
        <v>63</v>
      </c>
      <c r="D4" s="7">
        <v>1863</v>
      </c>
      <c r="E4" s="8"/>
    </row>
    <row r="5" spans="1:7" s="73" customFormat="1" x14ac:dyDescent="0.25">
      <c r="A5" s="69"/>
      <c r="B5" s="69">
        <v>2</v>
      </c>
      <c r="C5" s="70" t="s">
        <v>64</v>
      </c>
      <c r="D5" s="71">
        <f>3931.7925-1147.7</f>
        <v>2784.0924999999997</v>
      </c>
      <c r="E5" s="72"/>
    </row>
    <row r="6" spans="1:7" ht="14.45" customHeight="1" x14ac:dyDescent="0.25">
      <c r="A6" s="15"/>
      <c r="B6" s="15">
        <v>3</v>
      </c>
      <c r="C6" s="9" t="s">
        <v>72</v>
      </c>
      <c r="D6" s="7">
        <v>690</v>
      </c>
      <c r="E6" s="8"/>
    </row>
    <row r="7" spans="1:7" x14ac:dyDescent="0.25">
      <c r="A7" s="27">
        <v>2</v>
      </c>
      <c r="B7" s="15"/>
      <c r="C7" s="31" t="s">
        <v>24</v>
      </c>
      <c r="D7" s="7"/>
      <c r="E7" s="8">
        <f>SUM(D8:D11)</f>
        <v>19384.6875</v>
      </c>
    </row>
    <row r="8" spans="1:7" x14ac:dyDescent="0.25">
      <c r="A8" s="15"/>
      <c r="B8" s="15">
        <v>1</v>
      </c>
      <c r="C8" s="9" t="s">
        <v>81</v>
      </c>
      <c r="D8" s="7">
        <v>3868.3125</v>
      </c>
      <c r="E8" s="8"/>
    </row>
    <row r="9" spans="1:7" x14ac:dyDescent="0.25">
      <c r="A9" s="15"/>
      <c r="B9" s="15">
        <v>2</v>
      </c>
      <c r="C9" s="9" t="s">
        <v>88</v>
      </c>
      <c r="D9" s="7">
        <v>3139.5</v>
      </c>
      <c r="E9" s="8"/>
    </row>
    <row r="10" spans="1:7" x14ac:dyDescent="0.25">
      <c r="A10" s="15"/>
      <c r="B10" s="15">
        <v>3</v>
      </c>
      <c r="C10" s="9" t="s">
        <v>99</v>
      </c>
      <c r="D10" s="7">
        <v>8711.25</v>
      </c>
      <c r="E10" s="8"/>
    </row>
    <row r="11" spans="1:7" ht="14.45" customHeight="1" x14ac:dyDescent="0.25">
      <c r="A11" s="15"/>
      <c r="B11" s="15">
        <v>4</v>
      </c>
      <c r="C11" s="9" t="s">
        <v>36</v>
      </c>
      <c r="D11" s="7">
        <v>3665.625</v>
      </c>
      <c r="E11" s="8"/>
    </row>
    <row r="12" spans="1:7" x14ac:dyDescent="0.25">
      <c r="A12" s="27">
        <v>3</v>
      </c>
      <c r="B12" s="15"/>
      <c r="C12" s="31" t="s">
        <v>37</v>
      </c>
      <c r="D12" s="7"/>
      <c r="E12" s="8">
        <f>SUM(D13:D14)</f>
        <v>603.75</v>
      </c>
    </row>
    <row r="13" spans="1:7" x14ac:dyDescent="0.25">
      <c r="A13" s="15"/>
      <c r="B13" s="15"/>
      <c r="C13" s="9" t="s">
        <v>38</v>
      </c>
      <c r="D13" s="36">
        <v>431.25</v>
      </c>
      <c r="E13" s="8"/>
    </row>
    <row r="14" spans="1:7" x14ac:dyDescent="0.25">
      <c r="A14" s="15"/>
      <c r="B14" s="15"/>
      <c r="C14" s="9" t="s">
        <v>39</v>
      </c>
      <c r="D14" s="36">
        <v>172.5</v>
      </c>
      <c r="E14" s="8"/>
    </row>
    <row r="16" spans="1:7" ht="15.75" x14ac:dyDescent="0.25">
      <c r="A16" s="68" t="s">
        <v>106</v>
      </c>
      <c r="B16" s="68"/>
      <c r="C16" s="68"/>
      <c r="D16" s="68"/>
      <c r="E16" s="16">
        <f>SUM(E3:E14)</f>
        <v>25325.53</v>
      </c>
      <c r="G16" s="22" t="e">
        <f>#REF!/'Presup. detallado'!E16</f>
        <v>#REF!</v>
      </c>
    </row>
  </sheetData>
  <mergeCells count="2">
    <mergeCell ref="A1:E1"/>
    <mergeCell ref="A16:D1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>
      <selection sqref="A1:C7"/>
    </sheetView>
  </sheetViews>
  <sheetFormatPr baseColWidth="10" defaultColWidth="10.85546875" defaultRowHeight="15" x14ac:dyDescent="0.25"/>
  <cols>
    <col min="1" max="1" width="6.5703125" style="12" bestFit="1" customWidth="1"/>
    <col min="2" max="2" width="53" style="1" customWidth="1"/>
    <col min="3" max="3" width="14.5703125" style="1" customWidth="1"/>
    <col min="4" max="16384" width="10.85546875" style="1"/>
  </cols>
  <sheetData>
    <row r="1" spans="1:3" ht="21" x14ac:dyDescent="0.35">
      <c r="A1" s="67" t="s">
        <v>77</v>
      </c>
      <c r="B1" s="67"/>
      <c r="C1" s="67"/>
    </row>
    <row r="2" spans="1:3" s="4" customFormat="1" ht="18.75" x14ac:dyDescent="0.3">
      <c r="A2" s="2" t="s">
        <v>14</v>
      </c>
      <c r="B2" s="2" t="s">
        <v>12</v>
      </c>
      <c r="C2" s="2" t="s">
        <v>6</v>
      </c>
    </row>
    <row r="3" spans="1:3" x14ac:dyDescent="0.25">
      <c r="A3" s="15">
        <v>1</v>
      </c>
      <c r="B3" s="33" t="s">
        <v>23</v>
      </c>
      <c r="C3" s="7">
        <v>6484.7924999999996</v>
      </c>
    </row>
    <row r="4" spans="1:3" ht="14.45" customHeight="1" x14ac:dyDescent="0.25">
      <c r="A4" s="15">
        <v>2</v>
      </c>
      <c r="B4" s="35" t="s">
        <v>24</v>
      </c>
      <c r="C4" s="7">
        <v>19384.6875</v>
      </c>
    </row>
    <row r="5" spans="1:3" ht="14.45" customHeight="1" x14ac:dyDescent="0.25">
      <c r="A5" s="15">
        <v>3</v>
      </c>
      <c r="B5" s="35" t="s">
        <v>37</v>
      </c>
      <c r="C5" s="7">
        <v>603.75</v>
      </c>
    </row>
    <row r="7" spans="1:3" ht="15.75" x14ac:dyDescent="0.25">
      <c r="A7" s="68" t="s">
        <v>106</v>
      </c>
      <c r="B7" s="68"/>
      <c r="C7" s="16">
        <f>SUM(C3:C5)</f>
        <v>26473.23</v>
      </c>
    </row>
  </sheetData>
  <mergeCells count="2">
    <mergeCell ref="A1:C1"/>
    <mergeCell ref="A7:B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"/>
  <sheetViews>
    <sheetView workbookViewId="0">
      <selection activeCell="D5" sqref="D5"/>
    </sheetView>
  </sheetViews>
  <sheetFormatPr baseColWidth="10" defaultRowHeight="15" x14ac:dyDescent="0.25"/>
  <cols>
    <col min="1" max="1" width="17.5703125" bestFit="1" customWidth="1"/>
    <col min="2" max="2" width="18.28515625" customWidth="1"/>
    <col min="3" max="3" width="13.7109375" customWidth="1"/>
    <col min="4" max="4" width="14.42578125" customWidth="1"/>
  </cols>
  <sheetData>
    <row r="1" spans="1:4" s="17" customFormat="1" x14ac:dyDescent="0.25">
      <c r="A1" s="18" t="s">
        <v>16</v>
      </c>
      <c r="B1" s="18" t="s">
        <v>17</v>
      </c>
      <c r="C1" s="18" t="s">
        <v>18</v>
      </c>
      <c r="D1" s="18" t="s">
        <v>19</v>
      </c>
    </row>
    <row r="2" spans="1:4" x14ac:dyDescent="0.25">
      <c r="A2" s="19" t="s">
        <v>21</v>
      </c>
      <c r="B2" s="20">
        <v>256</v>
      </c>
      <c r="C2" s="21">
        <v>80</v>
      </c>
      <c r="D2" s="21">
        <v>60</v>
      </c>
    </row>
    <row r="3" spans="1:4" x14ac:dyDescent="0.25">
      <c r="A3" s="19" t="s">
        <v>11</v>
      </c>
      <c r="B3" s="20">
        <v>105</v>
      </c>
      <c r="C3" s="21">
        <v>65</v>
      </c>
      <c r="D3" s="21">
        <v>48.75</v>
      </c>
    </row>
    <row r="4" spans="1:4" x14ac:dyDescent="0.25">
      <c r="A4" s="19" t="s">
        <v>22</v>
      </c>
      <c r="B4" s="20">
        <v>112</v>
      </c>
      <c r="C4" s="21">
        <v>40</v>
      </c>
      <c r="D4" s="21">
        <v>30</v>
      </c>
    </row>
    <row r="5" spans="1:4" x14ac:dyDescent="0.25">
      <c r="A5" s="19" t="s">
        <v>15</v>
      </c>
      <c r="B5" s="20">
        <v>1215.1999999999998</v>
      </c>
      <c r="C5" s="21">
        <v>50</v>
      </c>
      <c r="D5" s="21">
        <v>37.5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F0FEBE13BA4A478483BB4C1F03E261" ma:contentTypeVersion="9" ma:contentTypeDescription="Crear nuevo documento." ma:contentTypeScope="" ma:versionID="b846092f6212261bd4de36d542d57e4c">
  <xsd:schema xmlns:xsd="http://www.w3.org/2001/XMLSchema" xmlns:xs="http://www.w3.org/2001/XMLSchema" xmlns:p="http://schemas.microsoft.com/office/2006/metadata/properties" xmlns:ns2="9c67fa41-6fe3-48d0-83bc-a10363a8b175" xmlns:ns3="64b0792c-713d-4431-ae67-3ae761c54063" targetNamespace="http://schemas.microsoft.com/office/2006/metadata/properties" ma:root="true" ma:fieldsID="d93e20ea280873ccdd419f9cfc007a41" ns2:_="" ns3:_="">
    <xsd:import namespace="9c67fa41-6fe3-48d0-83bc-a10363a8b175"/>
    <xsd:import namespace="64b0792c-713d-4431-ae67-3ae761c540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7fa41-6fe3-48d0-83bc-a10363a8b1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efd49586-4e9d-4401-97cc-84a6e35ca0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792c-713d-4431-ae67-3ae761c5406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55475a8-3da0-496d-8d56-0dde3c49af85}" ma:internalName="TaxCatchAll" ma:showField="CatchAllData" ma:web="64b0792c-713d-4431-ae67-3ae761c540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4b0792c-713d-4431-ae67-3ae761c54063" xsi:nil="true"/>
    <lcf76f155ced4ddcb4097134ff3c332f xmlns="9c67fa41-6fe3-48d0-83bc-a10363a8b17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53B636-C6CE-483D-8FF5-05198DAB97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67fa41-6fe3-48d0-83bc-a10363a8b175"/>
    <ds:schemaRef ds:uri="64b0792c-713d-4431-ae67-3ae761c540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F8AD52-18DB-460B-9D4A-C9ABE55EC5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944410-9F21-4E62-BA85-4C30A17D0C7B}">
  <ds:schemaRefs>
    <ds:schemaRef ds:uri="http://schemas.microsoft.com/office/2006/metadata/properties"/>
    <ds:schemaRef ds:uri="http://schemas.microsoft.com/office/infopath/2007/PartnerControls"/>
    <ds:schemaRef ds:uri="64b0792c-713d-4431-ae67-3ae761c54063"/>
    <ds:schemaRef ds:uri="9c67fa41-6fe3-48d0-83bc-a10363a8b1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Gestión y Documentación</vt:lpstr>
      <vt:lpstr>Desarrollo Software</vt:lpstr>
      <vt:lpstr>Integración y Despliegue</vt:lpstr>
      <vt:lpstr>Costes Indirectos</vt:lpstr>
      <vt:lpstr>Presup. detallado</vt:lpstr>
      <vt:lpstr>Presup. resumido</vt:lpstr>
      <vt:lpstr>Tarifas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2024-06-24T15:28:13Z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0x01010088F0FEBE13BA4A478483BB4C1F03E261</vt:lpwstr>
  </property>
</Properties>
</file>